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bookViews>
  <sheets>
    <sheet name="Mini Case" sheetId="1" r:id="rId1"/>
  </sheets>
  <definedNames>
    <definedName name="_xlnm.Print_Area" localSheetId="0">'Mini Case'!$A$1:$G$278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c r="C207" l="1"/>
  <c r="C251" s="1"/>
  <c r="C221"/>
  <c r="C236" s="1"/>
  <c r="C227"/>
  <c r="C242" s="1"/>
  <c r="C255" s="1"/>
  <c r="C226"/>
  <c r="C241"/>
  <c r="C254" s="1"/>
  <c r="C225"/>
  <c r="C240" s="1"/>
  <c r="C253" s="1"/>
  <c r="C224"/>
  <c r="C239"/>
  <c r="C223"/>
  <c r="C238"/>
  <c r="C252" s="1"/>
  <c r="C250"/>
  <c r="D275"/>
  <c r="C234"/>
  <c r="C235" s="1"/>
  <c r="B34"/>
  <c r="B35" s="1"/>
  <c r="C179"/>
  <c r="B166"/>
  <c r="E179"/>
  <c r="C196"/>
  <c r="B149"/>
  <c r="B73"/>
  <c r="H128" l="1"/>
  <c r="H124"/>
  <c r="H120"/>
  <c r="H125"/>
  <c r="H121"/>
  <c r="H126"/>
  <c r="H122"/>
  <c r="H118"/>
  <c r="H127"/>
  <c r="H123"/>
  <c r="H119"/>
  <c r="C237"/>
  <c r="C222"/>
</calcChain>
</file>

<file path=xl/comments1.xml><?xml version="1.0" encoding="utf-8"?>
<comments xmlns="http://schemas.openxmlformats.org/spreadsheetml/2006/main">
  <authors>
    <author>Christopher Buzzard</author>
    <author>Bart Kreps</author>
  </authors>
  <commentList>
    <comment ref="C194" authorId="0">
      <text>
        <r>
          <rPr>
            <b/>
            <sz val="8"/>
            <color indexed="8"/>
            <rFont val="Tahoma"/>
            <family val="2"/>
          </rPr>
          <t>N=20, because of semi-annual compounding (10*2 = 30).</t>
        </r>
      </text>
    </comment>
    <comment ref="C196" authorId="1">
      <text>
        <r>
          <rPr>
            <b/>
            <sz val="8"/>
            <color indexed="8"/>
            <rFont val="Tahoma"/>
            <family val="2"/>
          </rPr>
          <t>PMT=$50, because of semiannual payments
(100 ÷ 2) = 50</t>
        </r>
        <r>
          <rPr>
            <b/>
            <sz val="10"/>
            <color indexed="8"/>
            <rFont val="Tahoma"/>
            <family val="2"/>
          </rPr>
          <t xml:space="preserve">
</t>
        </r>
      </text>
    </comment>
    <comment ref="C198" authorId="0">
      <text>
        <r>
          <rPr>
            <b/>
            <sz val="8"/>
            <color indexed="8"/>
            <rFont val="Tahoma"/>
            <family val="2"/>
          </rPr>
          <t>I=6.5%, because of semi-annual compounding (13%/2 = 6.5%).</t>
        </r>
      </text>
    </comment>
  </commentList>
</comments>
</file>

<file path=xl/sharedStrings.xml><?xml version="1.0" encoding="utf-8"?>
<sst xmlns="http://schemas.openxmlformats.org/spreadsheetml/2006/main" count="146" uniqueCount="96">
  <si>
    <t>PV  =</t>
  </si>
  <si>
    <t>N</t>
  </si>
  <si>
    <t>Current Yield</t>
  </si>
  <si>
    <t>Current Yield =</t>
  </si>
  <si>
    <t>Bonds with Semiannual Coupons</t>
  </si>
  <si>
    <t>Par value</t>
  </si>
  <si>
    <t>Finding the "Fair Value" of a Bond</t>
  </si>
  <si>
    <t>Value of bond =</t>
  </si>
  <si>
    <t>The PV function can only be used if the payments are constant, but that is normally the case for bonds.</t>
  </si>
  <si>
    <t>Years to Mat:</t>
  </si>
  <si>
    <t>Coupon rate:</t>
  </si>
  <si>
    <t>Annual Pmt:</t>
  </si>
  <si>
    <t>Par value = FV:</t>
  </si>
  <si>
    <t>Bond Value</t>
  </si>
  <si>
    <t>Yield to Call</t>
  </si>
  <si>
    <t>Yield to Maturity (YTM)</t>
  </si>
  <si>
    <t>Value of Bond in Given Year:</t>
  </si>
  <si>
    <t>Current price:</t>
  </si>
  <si>
    <t>Call price  = FV</t>
  </si>
  <si>
    <t>Use the Rate function to solve the problem.</t>
  </si>
  <si>
    <t>Use the Rate function with adjusted data to solve the problem.</t>
  </si>
  <si>
    <t>Semiannual pmt = $100/2 =</t>
  </si>
  <si>
    <t>Note that the bond is now more valuable, because interest payments come in faster.</t>
  </si>
  <si>
    <t>Capital Gains Yield</t>
  </si>
  <si>
    <t>YTM =</t>
  </si>
  <si>
    <t xml:space="preserve">               +</t>
  </si>
  <si>
    <t>Capital Gains Yield =</t>
  </si>
  <si>
    <t>YTM</t>
  </si>
  <si>
    <t xml:space="preserve">             -</t>
  </si>
  <si>
    <t>YTM:</t>
  </si>
  <si>
    <t>-</t>
  </si>
  <si>
    <t>Current and Capital Gains Yields</t>
  </si>
  <si>
    <t>Periods to maturity = 10*2 =</t>
  </si>
  <si>
    <t>Periodic rate = 13%/2 =</t>
  </si>
  <si>
    <t>Future Value:</t>
  </si>
  <si>
    <t>Situation</t>
  </si>
  <si>
    <t>Call Provisions and Sinking Funds</t>
  </si>
  <si>
    <t>You pick the rate for a bond:</t>
  </si>
  <si>
    <t>Going rate, r:</t>
  </si>
  <si>
    <t>Going rate, r =YTM:</t>
  </si>
  <si>
    <t>d.  How is the value of a bond determined?  What is the value of a 10-year, $1,000 par value bond with a 10 percent annual coupon if its required rate of return is 10 percent?</t>
  </si>
  <si>
    <t>The easiest way to solve this problem is to use Excel's PV function.  Click fx, then financial, then PV.  Then fill in the menu items as shown in our snapshot in the screen shown just below.</t>
  </si>
  <si>
    <t>Thus, this bond sells at its par value.  That situation always exists if the going rate is equal to the coupon rate.</t>
  </si>
  <si>
    <t xml:space="preserve">e.  (1.) What would be the value of the bond described in Part d if, just after it had been issued, the expected inflation rate rose by 3 percentage points, causing investors to require a 13 percent return?  Would we now have a discount or a premium bond? </t>
  </si>
  <si>
    <t>We could simply go to the input data section shown above, change the value for r from 10% to 13%. You can set up a data table to show the bond's value at a range of rates, i.e., to show the bond's sensitivity to changes in interest rates.  This is done below.</t>
  </si>
  <si>
    <t>We can use the data table to construct a graph that shows the bond's sensitivity to changing rates.</t>
  </si>
  <si>
    <t xml:space="preserve">    (2.)  What would happen to the value of the 10-year bond over time if the required rate of return remained at 13 percent, or if it remained at 7 percent?   Would we now have a premium or a discount bond in either situation? You pick a rate.</t>
  </si>
  <si>
    <t xml:space="preserve">    (2.) What are the total return, the current yield, and the capital gains yield for the discount bond?  (Assume the bond is held to maturity and the company does not default on the bond.)</t>
  </si>
  <si>
    <t xml:space="preserve">The current yield is the annual interest payment divided by the bond's current price.  The current yield provides information regarding the amount of cash income that a bond will generate in a given year.  However, it does not account for any capital gains or losses that will be realized if the bond is held to maturity or call.  </t>
  </si>
  <si>
    <t>Simply divide the annual interest payment by the price of the bond.  Even if the bond made semiannual payments, we would still use the annual interest.</t>
  </si>
  <si>
    <t>The current yield provides information on a bond's cash return, but it gives no indication of the bond's total return. To see this, consider a zero coupon bond.  Since zeros pay no coupon, the current yield is zero because there is no interest income.  However, the zero appreciates through time, and its total return clearly exceeds zero.</t>
  </si>
  <si>
    <t>Since most bonds pay interest semiannually, we now look at the valuation of semiannual bonds.  We must make three modifications to our original valuation model: (1) divide the coupon payment by 2, (2) multiply the years to maturity by 2, and (3) divide the nominal interest rate by 2.</t>
  </si>
  <si>
    <t xml:space="preserve">    (2.) If you bought this bond, do you think you would be more likely to earn the YTM or the YTC?  Why?</t>
  </si>
  <si>
    <t xml:space="preserve">    (1.) What is the bond's nominal yield to call (YTC)?</t>
  </si>
  <si>
    <t>The yield to call is the rate of return investors will receive if their bonds are called.  If the issuer has the right to call the bonds, and if interest rates fall, then it would be logical for the issuer to call the bonds and replace them with new bonds that carry a lower coupon.  The yield to call (YTC) is found similarly to the YTM. The same formula is used, but years to maturity is replaced with years to call, and the maturity value is replaced with the call price.</t>
  </si>
  <si>
    <t>A call provision that allows the issuer to redeem the bond at a specified time before the maturity date.  If interest rates fall, the issuer can refund the bonds and issue new bonds at a lower rate.  Because of this, borrowers are willing to pay more and lenders require more on callable bonds.</t>
  </si>
  <si>
    <t>In a sinking fund provision, the issuer pays off the loan over its life rather than all at the maturity date.  A sinking fund reduces the risk to the investor and shortens the maturity.  This is not good for investors if rates fall after issuance.</t>
  </si>
  <si>
    <t>If rates fall, the bond goes to a premium, but it moves towards par as maturity approaches.  The reverse hold if rates rise and the bond sells at a discount.  If the going rate remains equal to the coupon rate, the bond will continue to sell at par.  Note that the above graph assumes that interest rates stay constant after the initial change.  That is most unlikely--interest rates fluctuate, and so do the prices of outstanding bonds.</t>
  </si>
  <si>
    <t>Your choice:</t>
  </si>
  <si>
    <t>Resulting bond prices</t>
  </si>
  <si>
    <t>See RATE function at right.</t>
  </si>
  <si>
    <t>Put B37 here.</t>
  </si>
  <si>
    <t>Excel Bond Functions</t>
  </si>
  <si>
    <t>Settlement (today)</t>
  </si>
  <si>
    <t>Maturity</t>
  </si>
  <si>
    <t>Coupon rate</t>
  </si>
  <si>
    <t>Going rate, r</t>
  </si>
  <si>
    <t>Redemption (par value)</t>
  </si>
  <si>
    <t>Frequency (for semiannual)</t>
  </si>
  <si>
    <t>Basis (360 or 365 day year)</t>
  </si>
  <si>
    <t>Value of bond  =</t>
  </si>
  <si>
    <t>or</t>
  </si>
  <si>
    <t>Notice that you could choose a current date that is between coupon payments, and the PRICE function will calculate the correct price.  See the example below.</t>
  </si>
  <si>
    <t>Issue date</t>
  </si>
  <si>
    <t>First interest date</t>
  </si>
  <si>
    <t>Accrued interest  =</t>
  </si>
  <si>
    <t>This is the value of the bond, but it does not include the accrued interest you would pay.  The ACCRINT function will calculate accrued interest, as shown below.</t>
  </si>
  <si>
    <t>Suppose the bond's price is $1,150.  You can also calculate the yield using the YIELD function, as shown below.</t>
  </si>
  <si>
    <t>Yield</t>
  </si>
  <si>
    <t>Curent price</t>
  </si>
  <si>
    <t>Sam Strother and Shawna Tibbs are vice-presidents of Mutual of Seattle Insurance Company and co-directors of the company's pension fund management division.  A major new client, the Northwestern Municipal Alliance, has requested that Mutual of Seattle present an investment seminar to the mayors of the represented cities, and Strother and Tibbs, who will make the actual presentation, have asked you to help them by answering the following questions.  Because the Boeing Company operates in one of the league's cities, you are to work Boeing into the presentation.</t>
  </si>
  <si>
    <t>h. Suppose a 10-year, 10 percent, semiannual coupon bond with a par value of $1,000 is currently selling for $1,135.90, producing a nominal yield to maturity of 8 percent. However, the bond can be called after 5 years for a price of $1,050.</t>
  </si>
  <si>
    <t>Number of semiannual periods to call:</t>
  </si>
  <si>
    <t>Seminannual coupon rate:</t>
  </si>
  <si>
    <t>Seminannual Pmt:</t>
  </si>
  <si>
    <t>Semiannual Rate = I  = YTC  =</t>
  </si>
  <si>
    <t>Annual nominal rate =</t>
  </si>
  <si>
    <r>
      <t>b.  What are call provisions and sinking fund provisions?  Do these provisions make bonds more or less risky?</t>
    </r>
    <r>
      <rPr>
        <b/>
        <sz val="10"/>
        <rFont val="Arial"/>
        <family val="2"/>
      </rPr>
      <t xml:space="preserve"> </t>
    </r>
  </si>
  <si>
    <r>
      <t>First, we list the key features of the bond as "</t>
    </r>
    <r>
      <rPr>
        <b/>
        <u/>
        <sz val="10"/>
        <color indexed="16"/>
        <rFont val="Arial"/>
        <family val="2"/>
      </rPr>
      <t>model inputs"</t>
    </r>
    <r>
      <rPr>
        <b/>
        <sz val="10"/>
        <color indexed="16"/>
        <rFont val="Arial"/>
        <family val="2"/>
      </rPr>
      <t>:</t>
    </r>
  </si>
  <si>
    <r>
      <t>Going rate, r</t>
    </r>
    <r>
      <rPr>
        <b/>
        <vertAlign val="subscript"/>
        <sz val="10"/>
        <rFont val="Arial"/>
        <family val="2"/>
      </rPr>
      <t>d</t>
    </r>
    <r>
      <rPr>
        <b/>
        <sz val="10"/>
        <rFont val="Arial"/>
        <family val="2"/>
      </rPr>
      <t>:</t>
    </r>
  </si>
  <si>
    <r>
      <t>f.  (1.) What is the yield to maturity on a 10-year, 9 percent annual coupon, $1,000 par value bond that sells for $887.00? That sells for $1,134.20?  What does the fact that a bond sells at a discount or at a premium tell you about the relationship between r</t>
    </r>
    <r>
      <rPr>
        <b/>
        <vertAlign val="subscript"/>
        <sz val="10"/>
        <color indexed="18"/>
        <rFont val="Arial"/>
        <family val="2"/>
      </rPr>
      <t>d</t>
    </r>
    <r>
      <rPr>
        <b/>
        <sz val="10"/>
        <color indexed="18"/>
        <rFont val="Arial"/>
        <family val="2"/>
      </rPr>
      <t xml:space="preserve"> and the bond's coupon rate? What is the yield-to-maturity of the bond?</t>
    </r>
  </si>
  <si>
    <r>
      <t>g.  How does the equation for valuing a bond change if semiannual payments are made? Find the value of a 10-year, semiannual payment, 10 percent coupon bond if nominal r</t>
    </r>
    <r>
      <rPr>
        <b/>
        <vertAlign val="subscript"/>
        <sz val="10"/>
        <color indexed="18"/>
        <rFont val="Arial"/>
        <family val="2"/>
      </rPr>
      <t>d</t>
    </r>
    <r>
      <rPr>
        <b/>
        <sz val="10"/>
        <color indexed="18"/>
        <rFont val="Arial"/>
        <family val="2"/>
      </rPr>
      <t xml:space="preserve"> = 13%.  </t>
    </r>
  </si>
  <si>
    <t xml:space="preserve">To make the data table, first type the headings, then type the rates in cells in the left column. Since the input values are listed down a column, type the formula in the row above the first value and one cell to the right of the column of values (this is B73; note that the formula in B73 actually just refers to the bond pricing formula above in B60). Select the range of cells that contains the formulas and values you want to substitute (A73:B78). Then click Data, What-If-Analysis, and then Data Table to get the menu.  The input data are in a column, so put the cursor on "column input cell" and enter the cell with the value for r (B37), then Click OK to complete the operation and get the table. </t>
  </si>
  <si>
    <r>
      <t xml:space="preserve">Suppose today's date is </t>
    </r>
    <r>
      <rPr>
        <b/>
        <sz val="10"/>
        <color indexed="10"/>
        <rFont val="Arial"/>
        <family val="2"/>
      </rPr>
      <t>January 1, 2018</t>
    </r>
    <r>
      <rPr>
        <b/>
        <sz val="10"/>
        <rFont val="Arial"/>
        <family val="2"/>
      </rPr>
      <t xml:space="preserve">, and the bond matures on </t>
    </r>
    <r>
      <rPr>
        <b/>
        <sz val="10"/>
        <color indexed="10"/>
        <rFont val="Arial"/>
        <family val="2"/>
      </rPr>
      <t>December 31, 2027</t>
    </r>
  </si>
  <si>
    <t>Chapter 5  Mini Case</t>
  </si>
  <si>
    <t xml:space="preserve"> </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</si>
</sst>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_(* #,##0_);_(* \(#,##0\);_(* &quot;-&quot;??_);_(@_)"/>
    <numFmt numFmtId="168" formatCode="&quot;$&quot;#,##0.0000"/>
  </numFmts>
  <fonts count="27">
    <font>
      <sz val="10"/>
      <name val="Arial"/>
    </font>
    <font>
      <sz val="10"/>
      <name val="Arial"/>
      <family val="2"/>
    </font>
    <font>
      <b/>
      <sz val="10"/>
      <name val="Times New Roman"/>
      <family val="1"/>
    </font>
    <font>
      <b/>
      <sz val="12"/>
      <color indexed="18"/>
      <name val="Times New Roman"/>
      <family val="1"/>
    </font>
    <font>
      <b/>
      <sz val="10"/>
      <color indexed="10"/>
      <name val="Times New Roman"/>
      <family val="1"/>
    </font>
    <font>
      <b/>
      <sz val="10"/>
      <color indexed="18"/>
      <name val="Times New Roman"/>
      <family val="1"/>
    </font>
    <font>
      <b/>
      <sz val="12"/>
      <color indexed="16"/>
      <name val="Times New Roman"/>
      <family val="1"/>
    </font>
    <font>
      <b/>
      <sz val="8"/>
      <color indexed="8"/>
      <name val="Tahoma"/>
      <family val="2"/>
    </font>
    <font>
      <b/>
      <sz val="10"/>
      <color indexed="8"/>
      <name val="Tahoma"/>
      <family val="2"/>
    </font>
    <font>
      <sz val="10"/>
      <name val="Arial"/>
      <family val="2"/>
    </font>
    <font>
      <sz val="10"/>
      <color indexed="8"/>
      <name val="Arial"/>
      <family val="2"/>
    </font>
    <font>
      <b/>
      <sz val="10"/>
      <name val="Arial"/>
      <family val="2"/>
    </font>
    <font>
      <b/>
      <sz val="8"/>
      <name val="Arial"/>
      <family val="2"/>
    </font>
    <font>
      <b/>
      <sz val="12"/>
      <color indexed="16"/>
      <name val="Arial"/>
      <family val="2"/>
    </font>
    <font>
      <b/>
      <sz val="12"/>
      <color indexed="18"/>
      <name val="Arial"/>
      <family val="2"/>
    </font>
    <font>
      <b/>
      <sz val="10"/>
      <color indexed="16"/>
      <name val="Arial"/>
      <family val="2"/>
    </font>
    <font>
      <b/>
      <sz val="10"/>
      <color indexed="18"/>
      <name val="Arial"/>
      <family val="2"/>
    </font>
    <font>
      <b/>
      <sz val="10"/>
      <color indexed="10"/>
      <name val="Arial"/>
      <family val="2"/>
    </font>
    <font>
      <b/>
      <u/>
      <sz val="10"/>
      <color indexed="16"/>
      <name val="Arial"/>
      <family val="2"/>
    </font>
    <font>
      <b/>
      <sz val="10"/>
      <color indexed="12"/>
      <name val="Arial"/>
      <family val="2"/>
    </font>
    <font>
      <b/>
      <vertAlign val="subscript"/>
      <sz val="10"/>
      <name val="Arial"/>
      <family val="2"/>
    </font>
    <font>
      <b/>
      <sz val="10"/>
      <color indexed="20"/>
      <name val="Arial"/>
      <family val="2"/>
    </font>
    <font>
      <b/>
      <sz val="10"/>
      <color indexed="14"/>
      <name val="Arial"/>
      <family val="2"/>
    </font>
    <font>
      <b/>
      <sz val="10"/>
      <color indexed="53"/>
      <name val="Arial"/>
      <family val="2"/>
    </font>
    <font>
      <b/>
      <vertAlign val="subscript"/>
      <sz val="10"/>
      <color indexed="18"/>
      <name val="Arial"/>
      <family val="2"/>
    </font>
    <font>
      <b/>
      <sz val="10"/>
      <color indexed="8"/>
      <name val="Arial"/>
      <family val="2"/>
    </font>
    <font>
      <b/>
      <sz val="10"/>
      <color rgb="FFFF0000"/>
      <name val="Arial"/>
      <family val="2"/>
    </font>
  </fonts>
  <fills count="5">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0" borderId="0" xfId="0" applyFont="1"/>
    <xf numFmtId="0" fontId="3" fillId="0" borderId="0" xfId="0" applyFont="1"/>
    <xf numFmtId="0" fontId="0" fillId="0" borderId="0" xfId="0" applyAlignment="1">
      <alignment wrapText="1"/>
    </xf>
    <xf numFmtId="0" fontId="0" fillId="0" borderId="0" xfId="0" applyAlignment="1"/>
    <xf numFmtId="0" fontId="9" fillId="0" borderId="0" xfId="0" applyFont="1" applyAlignment="1"/>
    <xf numFmtId="0" fontId="0" fillId="0" borderId="0" xfId="0" applyAlignment="1">
      <alignment horizontal="center"/>
    </xf>
    <xf numFmtId="0" fontId="11" fillId="0" borderId="0" xfId="0" applyFont="1"/>
    <xf numFmtId="22" fontId="12" fillId="0" borderId="0" xfId="0" applyNumberFormat="1" applyFont="1" applyAlignment="1">
      <alignment horizontal="center"/>
    </xf>
    <xf numFmtId="14" fontId="11" fillId="0" borderId="0" xfId="0" quotePrefix="1" applyNumberFormat="1" applyFont="1" applyAlignment="1">
      <alignment horizontal="right"/>
    </xf>
    <xf numFmtId="0" fontId="14" fillId="0" borderId="0" xfId="0" applyFont="1"/>
    <xf numFmtId="0" fontId="15" fillId="0" borderId="0" xfId="0" applyFont="1"/>
    <xf numFmtId="0" fontId="16" fillId="0" borderId="0" xfId="0" applyFont="1"/>
    <xf numFmtId="0" fontId="16" fillId="0" borderId="0" xfId="0" applyFont="1" applyAlignment="1">
      <alignment horizontal="left"/>
    </xf>
    <xf numFmtId="0" fontId="19" fillId="0" borderId="0" xfId="0" applyFont="1" applyAlignment="1">
      <alignment horizontal="right"/>
    </xf>
    <xf numFmtId="0" fontId="11" fillId="0" borderId="0" xfId="0" applyFont="1" applyAlignment="1">
      <alignment horizontal="left"/>
    </xf>
    <xf numFmtId="9" fontId="19" fillId="0" borderId="0" xfId="3" applyFont="1" applyAlignment="1">
      <alignment horizontal="right"/>
    </xf>
    <xf numFmtId="8" fontId="11" fillId="2" borderId="11" xfId="0" applyNumberFormat="1" applyFont="1" applyFill="1" applyBorder="1"/>
    <xf numFmtId="8" fontId="11" fillId="0" borderId="0" xfId="0" applyNumberFormat="1" applyFont="1" applyBorder="1"/>
    <xf numFmtId="8" fontId="11" fillId="0" borderId="0" xfId="0" applyNumberFormat="1" applyFont="1"/>
    <xf numFmtId="0" fontId="11" fillId="0" borderId="0" xfId="0" applyFont="1" applyBorder="1" applyAlignment="1">
      <alignment horizontal="center"/>
    </xf>
    <xf numFmtId="2" fontId="11" fillId="0" borderId="0" xfId="0" applyNumberFormat="1" applyFont="1"/>
    <xf numFmtId="0" fontId="11" fillId="0" borderId="0" xfId="0" applyFont="1" applyBorder="1" applyAlignment="1">
      <alignment horizontal="left"/>
    </xf>
    <xf numFmtId="0" fontId="21" fillId="0" borderId="0" xfId="0" applyFont="1" applyBorder="1" applyAlignment="1">
      <alignment horizontal="right"/>
    </xf>
    <xf numFmtId="0" fontId="21" fillId="0" borderId="0" xfId="0" applyFont="1" applyFill="1" applyBorder="1" applyAlignment="1">
      <alignment horizontal="center"/>
    </xf>
    <xf numFmtId="165" fontId="21" fillId="0" borderId="0" xfId="0" applyNumberFormat="1" applyFont="1" applyFill="1" applyBorder="1" applyAlignment="1">
      <alignment horizontal="right"/>
    </xf>
    <xf numFmtId="9" fontId="21" fillId="0" borderId="0" xfId="3" applyFont="1" applyFill="1" applyBorder="1" applyAlignment="1">
      <alignment horizontal="center"/>
    </xf>
    <xf numFmtId="166" fontId="11"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0" fontId="11" fillId="0" borderId="0" xfId="0" applyFont="1" applyBorder="1"/>
    <xf numFmtId="0" fontId="11" fillId="0" borderId="0" xfId="0" applyFont="1" applyFill="1" applyBorder="1"/>
    <xf numFmtId="6" fontId="17" fillId="0" borderId="0" xfId="0" applyNumberFormat="1" applyFont="1" applyAlignment="1">
      <alignment horizontal="center"/>
    </xf>
    <xf numFmtId="6" fontId="16" fillId="0" borderId="0" xfId="0" applyNumberFormat="1" applyFont="1" applyBorder="1" applyAlignment="1">
      <alignment horizontal="center"/>
    </xf>
    <xf numFmtId="6" fontId="22" fillId="0" borderId="0" xfId="0" applyNumberFormat="1" applyFont="1" applyBorder="1" applyAlignment="1">
      <alignment horizontal="center"/>
    </xf>
    <xf numFmtId="6" fontId="23" fillId="0" borderId="0" xfId="0" applyNumberFormat="1" applyFont="1" applyBorder="1" applyAlignment="1">
      <alignment horizontal="center"/>
    </xf>
    <xf numFmtId="0" fontId="16" fillId="0" borderId="0" xfId="0" applyFont="1" applyBorder="1" applyAlignment="1">
      <alignment horizontal="center"/>
    </xf>
    <xf numFmtId="0" fontId="19" fillId="0" borderId="0" xfId="0" applyFont="1"/>
    <xf numFmtId="9" fontId="19" fillId="0" borderId="11" xfId="0" applyNumberFormat="1" applyFont="1" applyBorder="1" applyAlignment="1">
      <alignment horizontal="center"/>
    </xf>
    <xf numFmtId="0" fontId="16" fillId="0" borderId="12" xfId="0" applyFont="1" applyBorder="1" applyAlignment="1">
      <alignment horizontal="center"/>
    </xf>
    <xf numFmtId="6" fontId="19" fillId="0" borderId="8" xfId="0" applyNumberFormat="1" applyFont="1" applyBorder="1" applyAlignment="1">
      <alignment horizontal="center"/>
    </xf>
    <xf numFmtId="6" fontId="19" fillId="0" borderId="9" xfId="0" applyNumberFormat="1" applyFont="1" applyBorder="1" applyAlignment="1">
      <alignment horizontal="center"/>
    </xf>
    <xf numFmtId="9" fontId="11" fillId="0" borderId="0" xfId="0" applyNumberFormat="1" applyFont="1" applyBorder="1" applyAlignment="1">
      <alignment horizontal="center"/>
    </xf>
    <xf numFmtId="9" fontId="23" fillId="0" borderId="0" xfId="0" applyNumberFormat="1" applyFont="1" applyBorder="1" applyAlignment="1">
      <alignment horizontal="center"/>
    </xf>
    <xf numFmtId="6" fontId="19" fillId="0" borderId="10" xfId="0" applyNumberFormat="1" applyFont="1" applyBorder="1" applyAlignment="1">
      <alignment horizontal="center"/>
    </xf>
    <xf numFmtId="0" fontId="11" fillId="0" borderId="0" xfId="0" applyFont="1" applyAlignment="1">
      <alignment horizontal="center"/>
    </xf>
    <xf numFmtId="166" fontId="19" fillId="0" borderId="0" xfId="0" applyNumberFormat="1" applyFont="1" applyAlignment="1">
      <alignment horizontal="right"/>
    </xf>
    <xf numFmtId="10" fontId="11" fillId="2" borderId="11" xfId="0" applyNumberFormat="1" applyFont="1" applyFill="1" applyBorder="1" applyAlignment="1">
      <alignment horizontal="center"/>
    </xf>
    <xf numFmtId="0" fontId="11" fillId="0" borderId="0" xfId="0" applyFont="1" applyAlignment="1">
      <alignment horizontal="right"/>
    </xf>
    <xf numFmtId="0" fontId="11" fillId="0" borderId="0" xfId="0" applyFont="1" applyAlignment="1">
      <alignment wrapText="1"/>
    </xf>
    <xf numFmtId="10" fontId="11" fillId="2" borderId="11" xfId="3" applyNumberFormat="1" applyFont="1" applyFill="1" applyBorder="1" applyAlignment="1">
      <alignment horizontal="center"/>
    </xf>
    <xf numFmtId="10" fontId="19" fillId="0" borderId="0" xfId="0" applyNumberFormat="1" applyFont="1"/>
    <xf numFmtId="0" fontId="25" fillId="0" borderId="0" xfId="0" applyFont="1" applyAlignment="1">
      <alignment horizontal="center"/>
    </xf>
    <xf numFmtId="10" fontId="19" fillId="0" borderId="0" xfId="0" applyNumberFormat="1" applyFont="1" applyAlignment="1">
      <alignment horizontal="center"/>
    </xf>
    <xf numFmtId="0" fontId="19" fillId="0" borderId="0" xfId="0" applyFont="1" applyAlignment="1">
      <alignment horizontal="center"/>
    </xf>
    <xf numFmtId="0" fontId="11" fillId="2" borderId="5" xfId="0" applyFont="1" applyFill="1" applyBorder="1"/>
    <xf numFmtId="0" fontId="11" fillId="2" borderId="7" xfId="0" applyFont="1" applyFill="1" applyBorder="1"/>
    <xf numFmtId="10" fontId="11" fillId="2" borderId="6" xfId="0" applyNumberFormat="1" applyFont="1" applyFill="1" applyBorder="1"/>
    <xf numFmtId="10" fontId="17" fillId="0" borderId="0" xfId="0" applyNumberFormat="1" applyFont="1" applyFill="1" applyBorder="1"/>
    <xf numFmtId="8" fontId="11" fillId="2" borderId="11" xfId="0" applyNumberFormat="1" applyFont="1" applyFill="1" applyBorder="1" applyAlignment="1">
      <alignment horizontal="center"/>
    </xf>
    <xf numFmtId="164" fontId="19" fillId="0" borderId="0" xfId="3" applyNumberFormat="1" applyFont="1" applyAlignment="1">
      <alignment horizontal="right"/>
    </xf>
    <xf numFmtId="0" fontId="11" fillId="0" borderId="0" xfId="0" quotePrefix="1" applyFont="1" applyAlignment="1">
      <alignment horizontal="left"/>
    </xf>
    <xf numFmtId="14" fontId="19" fillId="0" borderId="0" xfId="0" quotePrefix="1" applyNumberFormat="1" applyFont="1" applyAlignment="1">
      <alignment horizontal="right"/>
    </xf>
    <xf numFmtId="0" fontId="19" fillId="0" borderId="0" xfId="0" quotePrefix="1" applyFont="1" applyAlignment="1">
      <alignment horizontal="right"/>
    </xf>
    <xf numFmtId="10" fontId="19" fillId="0" borderId="0" xfId="3" applyNumberFormat="1" applyFont="1"/>
    <xf numFmtId="167" fontId="19" fillId="0" borderId="0" xfId="1" applyNumberFormat="1" applyFont="1"/>
    <xf numFmtId="168" fontId="11" fillId="2" borderId="11" xfId="0" applyNumberFormat="1" applyFont="1" applyFill="1" applyBorder="1"/>
    <xf numFmtId="166" fontId="11" fillId="2" borderId="11" xfId="0" applyNumberFormat="1" applyFont="1" applyFill="1" applyBorder="1"/>
    <xf numFmtId="44" fontId="19" fillId="0" borderId="0" xfId="2" applyFont="1" applyAlignment="1">
      <alignment horizontal="right"/>
    </xf>
    <xf numFmtId="10" fontId="17" fillId="2" borderId="11" xfId="3" applyNumberFormat="1" applyFont="1" applyFill="1" applyBorder="1"/>
    <xf numFmtId="0" fontId="16" fillId="0" borderId="0" xfId="0" applyFont="1" applyAlignment="1">
      <alignment wrapText="1"/>
    </xf>
    <xf numFmtId="166" fontId="19" fillId="0" borderId="0" xfId="3" applyNumberFormat="1" applyFont="1" applyAlignment="1">
      <alignment horizontal="right"/>
    </xf>
    <xf numFmtId="14" fontId="26" fillId="0" borderId="0" xfId="0" quotePrefix="1" applyNumberFormat="1" applyFont="1" applyAlignment="1">
      <alignment horizontal="right"/>
    </xf>
    <xf numFmtId="0" fontId="11" fillId="3" borderId="14" xfId="0" applyFont="1" applyFill="1" applyBorder="1"/>
    <xf numFmtId="0" fontId="19" fillId="3" borderId="15" xfId="0" applyFont="1" applyFill="1" applyBorder="1" applyAlignment="1">
      <alignment horizontal="right"/>
    </xf>
    <xf numFmtId="0" fontId="11" fillId="3" borderId="12" xfId="0" applyFont="1" applyFill="1" applyBorder="1"/>
    <xf numFmtId="9" fontId="19" fillId="3" borderId="16" xfId="3" applyFont="1" applyFill="1" applyBorder="1" applyAlignment="1">
      <alignment horizontal="right"/>
    </xf>
    <xf numFmtId="165" fontId="19" fillId="3" borderId="16" xfId="0" applyNumberFormat="1" applyFont="1" applyFill="1" applyBorder="1" applyAlignment="1">
      <alignment horizontal="right"/>
    </xf>
    <xf numFmtId="0" fontId="11" fillId="3" borderId="17" xfId="0" applyFont="1" applyFill="1" applyBorder="1"/>
    <xf numFmtId="9" fontId="19" fillId="3" borderId="13" xfId="3" applyFont="1" applyFill="1" applyBorder="1" applyAlignment="1">
      <alignment horizontal="right"/>
    </xf>
    <xf numFmtId="0" fontId="21" fillId="3" borderId="15" xfId="0" applyFont="1" applyFill="1" applyBorder="1" applyAlignment="1">
      <alignment horizontal="right"/>
    </xf>
    <xf numFmtId="0" fontId="21" fillId="3" borderId="17" xfId="0" applyFont="1" applyFill="1" applyBorder="1" applyAlignment="1">
      <alignment horizontal="center"/>
    </xf>
    <xf numFmtId="165" fontId="21" fillId="3" borderId="13" xfId="0" applyNumberFormat="1" applyFont="1" applyFill="1" applyBorder="1" applyAlignment="1">
      <alignment horizontal="right"/>
    </xf>
    <xf numFmtId="9" fontId="21" fillId="3" borderId="12" xfId="3" applyFont="1" applyFill="1" applyBorder="1" applyAlignment="1">
      <alignment horizontal="center"/>
    </xf>
    <xf numFmtId="166" fontId="2" fillId="3" borderId="16" xfId="0" applyNumberFormat="1" applyFont="1" applyFill="1" applyBorder="1" applyAlignment="1">
      <alignment horizontal="right"/>
    </xf>
    <xf numFmtId="166" fontId="4" fillId="3" borderId="16" xfId="0" applyNumberFormat="1" applyFont="1" applyFill="1" applyBorder="1" applyAlignment="1">
      <alignment horizontal="right"/>
    </xf>
    <xf numFmtId="9" fontId="21" fillId="3" borderId="17" xfId="3" applyFont="1" applyFill="1" applyBorder="1" applyAlignment="1">
      <alignment horizontal="center"/>
    </xf>
    <xf numFmtId="166" fontId="2" fillId="3" borderId="13" xfId="0" applyNumberFormat="1" applyFont="1" applyFill="1" applyBorder="1" applyAlignment="1">
      <alignment horizontal="right"/>
    </xf>
    <xf numFmtId="9" fontId="21" fillId="4" borderId="5" xfId="3" applyFont="1" applyFill="1" applyBorder="1" applyAlignment="1">
      <alignment horizontal="center"/>
    </xf>
    <xf numFmtId="166" fontId="4" fillId="4" borderId="6" xfId="0" applyNumberFormat="1" applyFont="1" applyFill="1" applyBorder="1" applyAlignment="1">
      <alignment horizontal="right"/>
    </xf>
    <xf numFmtId="9" fontId="16" fillId="3" borderId="3" xfId="0" applyNumberFormat="1" applyFont="1" applyFill="1" applyBorder="1" applyAlignment="1">
      <alignment horizontal="center"/>
    </xf>
    <xf numFmtId="9" fontId="22" fillId="3" borderId="1" xfId="0" applyNumberFormat="1" applyFont="1" applyFill="1" applyBorder="1" applyAlignment="1">
      <alignment horizontal="center"/>
    </xf>
    <xf numFmtId="6" fontId="16" fillId="3" borderId="4" xfId="0" applyNumberFormat="1" applyFont="1" applyFill="1" applyBorder="1" applyAlignment="1">
      <alignment horizontal="center"/>
    </xf>
    <xf numFmtId="6" fontId="22" fillId="3" borderId="2" xfId="0" applyNumberFormat="1" applyFont="1" applyFill="1" applyBorder="1" applyAlignment="1">
      <alignment horizontal="center"/>
    </xf>
    <xf numFmtId="0" fontId="11" fillId="3" borderId="21" xfId="0" applyFont="1" applyFill="1" applyBorder="1" applyAlignment="1">
      <alignment horizontal="center"/>
    </xf>
    <xf numFmtId="9" fontId="23" fillId="3" borderId="22" xfId="0" applyNumberFormat="1" applyFont="1" applyFill="1" applyBorder="1" applyAlignment="1">
      <alignment horizontal="center"/>
    </xf>
    <xf numFmtId="0" fontId="11" fillId="3" borderId="23" xfId="0" applyFont="1" applyFill="1" applyBorder="1" applyAlignment="1">
      <alignment horizontal="center"/>
    </xf>
    <xf numFmtId="6" fontId="23" fillId="3" borderId="24" xfId="0" applyNumberFormat="1" applyFont="1" applyFill="1" applyBorder="1" applyAlignment="1">
      <alignment horizontal="center"/>
    </xf>
    <xf numFmtId="0" fontId="11" fillId="3" borderId="25" xfId="0" applyFont="1" applyFill="1" applyBorder="1" applyAlignment="1">
      <alignment horizontal="center"/>
    </xf>
    <xf numFmtId="6" fontId="16" fillId="3" borderId="26" xfId="0" applyNumberFormat="1" applyFont="1" applyFill="1" applyBorder="1" applyAlignment="1">
      <alignment horizontal="center"/>
    </xf>
    <xf numFmtId="6" fontId="22" fillId="3" borderId="27" xfId="0" applyNumberFormat="1" applyFont="1" applyFill="1" applyBorder="1" applyAlignment="1">
      <alignment horizontal="center"/>
    </xf>
    <xf numFmtId="6" fontId="23" fillId="3" borderId="28" xfId="0" applyNumberFormat="1" applyFont="1" applyFill="1" applyBorder="1" applyAlignment="1">
      <alignment horizontal="center"/>
    </xf>
    <xf numFmtId="0" fontId="16" fillId="0" borderId="0" xfId="0" applyFont="1" applyAlignment="1">
      <alignment wrapText="1"/>
    </xf>
    <xf numFmtId="0" fontId="5" fillId="0" borderId="0" xfId="0" applyFont="1" applyAlignment="1">
      <alignment wrapText="1"/>
    </xf>
    <xf numFmtId="0" fontId="11" fillId="0" borderId="0" xfId="0" applyFont="1" applyAlignment="1">
      <alignment wrapText="1"/>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13" fillId="0" borderId="0" xfId="0" applyFont="1" applyAlignment="1">
      <alignment horizontal="center"/>
    </xf>
    <xf numFmtId="0" fontId="6" fillId="0" borderId="0" xfId="0" applyFont="1" applyAlignment="1">
      <alignment horizontal="center"/>
    </xf>
    <xf numFmtId="0" fontId="11"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11" fillId="0" borderId="0" xfId="0" applyFont="1" applyBorder="1" applyAlignment="1">
      <alignment wrapText="1"/>
    </xf>
    <xf numFmtId="0" fontId="11" fillId="0" borderId="0" xfId="0" applyFont="1" applyBorder="1" applyAlignment="1">
      <alignment horizontal="left" wrapText="1"/>
    </xf>
    <xf numFmtId="0" fontId="25" fillId="0" borderId="0" xfId="0" applyFont="1" applyAlignment="1">
      <alignment wrapText="1"/>
    </xf>
    <xf numFmtId="0" fontId="10" fillId="0" borderId="0" xfId="0" applyFont="1" applyAlignment="1">
      <alignment wrapText="1"/>
    </xf>
    <xf numFmtId="0" fontId="11" fillId="0" borderId="0" xfId="0" applyFont="1" applyAlignment="1">
      <alignment horizontal="left" wrapText="1"/>
    </xf>
    <xf numFmtId="0" fontId="2"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CC"/>
      <color rgb="FFCC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Times New Roman"/>
                <a:ea typeface="Times New Roman"/>
                <a:cs typeface="Times New Roman"/>
              </a:defRPr>
            </a:pPr>
            <a:r>
              <a:rPr lang="en-US"/>
              <a:t>Interest Rate Sensitivity of a 10-Year Bond</a:t>
            </a:r>
          </a:p>
        </c:rich>
      </c:tx>
      <c:layout>
        <c:manualLayout>
          <c:xMode val="edge"/>
          <c:yMode val="edge"/>
          <c:x val="0.15963855421686746"/>
          <c:y val="4.4943943512836634E-2"/>
        </c:manualLayout>
      </c:layout>
      <c:spPr>
        <a:noFill/>
        <a:ln w="25400">
          <a:noFill/>
        </a:ln>
      </c:spPr>
    </c:title>
    <c:plotArea>
      <c:layout>
        <c:manualLayout>
          <c:layoutTarget val="inner"/>
          <c:xMode val="edge"/>
          <c:yMode val="edge"/>
          <c:x val="0.17469879518072301"/>
          <c:y val="0.2808996469552289"/>
          <c:w val="0.74698795180722843"/>
          <c:h val="0.48876538570209832"/>
        </c:manualLayout>
      </c:layout>
      <c:scatterChart>
        <c:scatterStyle val="smoothMarker"/>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xVal>
            <c:numRef>
              <c:f>'Mini Case'!$A$74:$A$78</c:f>
              <c:numCache>
                <c:formatCode>0%</c:formatCode>
                <c:ptCount val="5"/>
                <c:pt idx="0">
                  <c:v>0</c:v>
                </c:pt>
                <c:pt idx="1">
                  <c:v>7.0000000000000007E-2</c:v>
                </c:pt>
                <c:pt idx="2">
                  <c:v>0.1</c:v>
                </c:pt>
                <c:pt idx="3">
                  <c:v>0.13</c:v>
                </c:pt>
                <c:pt idx="4">
                  <c:v>0.2</c:v>
                </c:pt>
              </c:numCache>
            </c:numRef>
          </c:xVal>
          <c:yVal>
            <c:numRef>
              <c:f>'Mini Case'!$B$74:$B$78</c:f>
              <c:numCache>
                <c:formatCode>"$"#,##0.00</c:formatCode>
                <c:ptCount val="5"/>
              </c:numCache>
            </c:numRef>
          </c:yVal>
          <c:smooth val="1"/>
          <c:extLst xmlns:c16r2="http://schemas.microsoft.com/office/drawing/2015/06/chart">
            <c:ext xmlns:c16="http://schemas.microsoft.com/office/drawing/2014/chart" uri="{C3380CC4-5D6E-409C-BE32-E72D297353CC}">
              <c16:uniqueId val="{00000000-0AB9-4745-A5C8-5AB5F30A4D94}"/>
            </c:ext>
          </c:extLst>
        </c:ser>
        <c:dLbls/>
        <c:axId val="149889792"/>
        <c:axId val="149891328"/>
      </c:scatterChart>
      <c:valAx>
        <c:axId val="149889792"/>
        <c:scaling>
          <c:orientation val="minMax"/>
          <c:max val="0.2"/>
        </c:scaling>
        <c:axPos val="b"/>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891328"/>
        <c:crosses val="autoZero"/>
        <c:crossBetween val="midCat"/>
      </c:valAx>
      <c:valAx>
        <c:axId val="14989132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889792"/>
        <c:crosses val="autoZero"/>
        <c:crossBetween val="midCat"/>
      </c:valAx>
      <c:spPr>
        <a:gradFill rotWithShape="0">
          <a:gsLst>
            <a:gs pos="0">
              <a:srgbClr val="FFEBFA"/>
            </a:gs>
            <a:gs pos="30000">
              <a:srgbClr val="C4D6EB"/>
            </a:gs>
            <a:gs pos="60001">
              <a:srgbClr val="85C2FF"/>
            </a:gs>
            <a:gs pos="100000">
              <a:srgbClr val="5E9EFF"/>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1" i="0" u="none" strike="noStrike" baseline="0">
                <a:solidFill>
                  <a:srgbClr val="000000"/>
                </a:solidFill>
                <a:latin typeface="Arial"/>
                <a:ea typeface="Arial"/>
                <a:cs typeface="Arial"/>
              </a:defRPr>
            </a:pPr>
            <a:r>
              <a:rPr lang="en-US"/>
              <a:t>Value of the bond over time</a:t>
            </a:r>
          </a:p>
        </c:rich>
      </c:tx>
      <c:layout>
        <c:manualLayout>
          <c:xMode val="edge"/>
          <c:yMode val="edge"/>
          <c:x val="3.3333401150311588E-2"/>
          <c:y val="2.6865671641791045E-2"/>
        </c:manualLayout>
      </c:layout>
      <c:spPr>
        <a:noFill/>
        <a:ln w="25400">
          <a:noFill/>
        </a:ln>
      </c:spPr>
    </c:title>
    <c:plotArea>
      <c:layout>
        <c:manualLayout>
          <c:layoutTarget val="inner"/>
          <c:xMode val="edge"/>
          <c:yMode val="edge"/>
          <c:x val="0.23125047048028671"/>
          <c:y val="0.22686567164179106"/>
          <c:w val="0.52708440568930193"/>
          <c:h val="0.60895522388059775"/>
        </c:manualLayout>
      </c:layout>
      <c:lineChart>
        <c:grouping val="standard"/>
        <c:ser>
          <c:idx val="0"/>
          <c:order val="0"/>
          <c:tx>
            <c:v>Rates fall to 7%</c:v>
          </c:tx>
          <c:spPr>
            <a:ln w="25400">
              <a:solidFill>
                <a:srgbClr val="000080"/>
              </a:solidFill>
              <a:prstDash val="solid"/>
            </a:ln>
          </c:spPr>
          <c:marker>
            <c:symbol val="diamond"/>
            <c:size val="4"/>
            <c:spPr>
              <a:solidFill>
                <a:srgbClr val="000080"/>
              </a:solidFill>
              <a:ln>
                <a:solidFill>
                  <a:srgbClr val="000080"/>
                </a:solidFill>
                <a:prstDash val="solid"/>
              </a:ln>
            </c:spPr>
          </c:marker>
          <c:val>
            <c:numRef>
              <c:f>'Mini Case'!$B$101:$B$111</c:f>
              <c:numCache>
                <c:formatCode>"$"#,##0_);[Red]\("$"#,##0\)</c:formatCode>
                <c:ptCount val="11"/>
              </c:numCache>
            </c:numRef>
          </c:val>
          <c:extLst xmlns:c16r2="http://schemas.microsoft.com/office/drawing/2015/06/chart">
            <c:ext xmlns:c16="http://schemas.microsoft.com/office/drawing/2014/chart" uri="{C3380CC4-5D6E-409C-BE32-E72D297353CC}">
              <c16:uniqueId val="{00000000-0168-4E6F-8B30-D60C233F65BB}"/>
            </c:ext>
          </c:extLst>
        </c:ser>
        <c:ser>
          <c:idx val="1"/>
          <c:order val="1"/>
          <c:tx>
            <c:v>Rates stay the same</c:v>
          </c:tx>
          <c:spPr>
            <a:ln w="25400">
              <a:solidFill>
                <a:srgbClr val="FF00FF"/>
              </a:solidFill>
              <a:prstDash val="solid"/>
            </a:ln>
          </c:spPr>
          <c:marker>
            <c:symbol val="square"/>
            <c:size val="4"/>
            <c:spPr>
              <a:solidFill>
                <a:srgbClr val="FF00FF"/>
              </a:solidFill>
              <a:ln>
                <a:solidFill>
                  <a:srgbClr val="FF00FF"/>
                </a:solidFill>
                <a:prstDash val="solid"/>
              </a:ln>
            </c:spPr>
          </c:marker>
          <c:val>
            <c:numRef>
              <c:f>'Mini Case'!$C$101:$C$111</c:f>
              <c:numCache>
                <c:formatCode>"$"#,##0_);[Red]\("$"#,##0\)</c:formatCode>
                <c:ptCount val="11"/>
              </c:numCache>
            </c:numRef>
          </c:val>
          <c:extLst xmlns:c16r2="http://schemas.microsoft.com/office/drawing/2015/06/chart">
            <c:ext xmlns:c16="http://schemas.microsoft.com/office/drawing/2014/chart" uri="{C3380CC4-5D6E-409C-BE32-E72D297353CC}">
              <c16:uniqueId val="{00000001-0168-4E6F-8B30-D60C233F65BB}"/>
            </c:ext>
          </c:extLst>
        </c:ser>
        <c:ser>
          <c:idx val="2"/>
          <c:order val="2"/>
          <c:tx>
            <c:v>Rates increase to 13%</c:v>
          </c:tx>
          <c:spPr>
            <a:ln w="25400">
              <a:solidFill>
                <a:srgbClr val="FF6600"/>
              </a:solidFill>
              <a:prstDash val="solid"/>
            </a:ln>
          </c:spPr>
          <c:marker>
            <c:symbol val="triangle"/>
            <c:size val="4"/>
            <c:spPr>
              <a:solidFill>
                <a:srgbClr val="FF6600"/>
              </a:solidFill>
              <a:ln>
                <a:solidFill>
                  <a:srgbClr val="FF6600"/>
                </a:solidFill>
                <a:prstDash val="solid"/>
              </a:ln>
            </c:spPr>
          </c:marker>
          <c:val>
            <c:numRef>
              <c:f>'Mini Case'!$D$101:$D$111</c:f>
              <c:numCache>
                <c:formatCode>"$"#,##0_);[Red]\("$"#,##0\)</c:formatCode>
                <c:ptCount val="11"/>
              </c:numCache>
            </c:numRef>
          </c:val>
          <c:extLst xmlns:c16r2="http://schemas.microsoft.com/office/drawing/2015/06/chart">
            <c:ext xmlns:c16="http://schemas.microsoft.com/office/drawing/2014/chart" uri="{C3380CC4-5D6E-409C-BE32-E72D297353CC}">
              <c16:uniqueId val="{00000002-0168-4E6F-8B30-D60C233F65BB}"/>
            </c:ext>
          </c:extLst>
        </c:ser>
        <c:ser>
          <c:idx val="3"/>
          <c:order val="3"/>
          <c:tx>
            <c:v>Your choice</c:v>
          </c:tx>
          <c:spPr>
            <a:ln w="38100">
              <a:solidFill>
                <a:srgbClr val="0000FF"/>
              </a:solidFill>
              <a:prstDash val="solid"/>
            </a:ln>
          </c:spPr>
          <c:marker>
            <c:symbol val="x"/>
            <c:size val="6"/>
            <c:spPr>
              <a:noFill/>
              <a:ln>
                <a:solidFill>
                  <a:srgbClr val="0000FF"/>
                </a:solidFill>
                <a:prstDash val="solid"/>
              </a:ln>
            </c:spPr>
          </c:marker>
          <c:val>
            <c:numRef>
              <c:f>'Mini Case'!$H$118:$H$128</c:f>
              <c:numCache>
                <c:formatCode>"$"#,##0_);[Red]\("$"#,##0\)</c:formatCode>
                <c:ptCount val="11"/>
                <c:pt idx="0">
                  <c:v>580.75279144492288</c:v>
                </c:pt>
                <c:pt idx="1">
                  <c:v>596.90334973390736</c:v>
                </c:pt>
                <c:pt idx="2">
                  <c:v>616.28401968068897</c:v>
                </c:pt>
                <c:pt idx="3">
                  <c:v>639.54082361682674</c:v>
                </c:pt>
                <c:pt idx="4">
                  <c:v>667.44898834019205</c:v>
                </c:pt>
                <c:pt idx="5">
                  <c:v>700.93878600823041</c:v>
                </c:pt>
                <c:pt idx="6">
                  <c:v>741.12654320987656</c:v>
                </c:pt>
                <c:pt idx="7">
                  <c:v>789.35185185185185</c:v>
                </c:pt>
                <c:pt idx="8">
                  <c:v>847.22222222222229</c:v>
                </c:pt>
                <c:pt idx="9">
                  <c:v>916.66666666666674</c:v>
                </c:pt>
                <c:pt idx="10">
                  <c:v>1000</c:v>
                </c:pt>
              </c:numCache>
            </c:numRef>
          </c:val>
          <c:extLst xmlns:c16r2="http://schemas.microsoft.com/office/drawing/2015/06/chart">
            <c:ext xmlns:c16="http://schemas.microsoft.com/office/drawing/2014/chart" uri="{C3380CC4-5D6E-409C-BE32-E72D297353CC}">
              <c16:uniqueId val="{00000003-0168-4E6F-8B30-D60C233F65BB}"/>
            </c:ext>
          </c:extLst>
        </c:ser>
        <c:dLbls/>
        <c:marker val="1"/>
        <c:axId val="127492480"/>
        <c:axId val="127494400"/>
      </c:lineChart>
      <c:catAx>
        <c:axId val="12749248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Years to maturity</a:t>
                </a:r>
              </a:p>
            </c:rich>
          </c:tx>
          <c:layout>
            <c:manualLayout>
              <c:xMode val="edge"/>
              <c:yMode val="edge"/>
              <c:x val="0.35416738722206093"/>
              <c:y val="0.90149253731343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7494400"/>
        <c:crosses val="autoZero"/>
        <c:auto val="1"/>
        <c:lblAlgn val="ctr"/>
        <c:lblOffset val="100"/>
        <c:tickLblSkip val="2"/>
        <c:tickMarkSkip val="1"/>
      </c:catAx>
      <c:valAx>
        <c:axId val="12749440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Price</a:t>
                </a:r>
              </a:p>
            </c:rich>
          </c:tx>
          <c:layout>
            <c:manualLayout>
              <c:xMode val="edge"/>
              <c:yMode val="edge"/>
              <c:x val="2.5000050862733689E-2"/>
              <c:y val="0.46567164179104481"/>
            </c:manualLayout>
          </c:layout>
          <c:spPr>
            <a:noFill/>
            <a:ln w="25400">
              <a:noFill/>
            </a:ln>
          </c:spPr>
        </c:title>
        <c:numFmt formatCode="&quot;$&quot;#,##0_);[Red]\(&quot;$&quot;#,##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7492480"/>
        <c:crosses val="autoZero"/>
        <c:crossBetween val="between"/>
      </c:valAx>
      <c:spPr>
        <a:solidFill>
          <a:srgbClr val="FFFFCC"/>
        </a:solidFill>
        <a:ln w="25400">
          <a:noFill/>
          <a:prstDash val="solid"/>
        </a:ln>
      </c:spPr>
    </c:plotArea>
    <c:legend>
      <c:legendPos val="r"/>
      <c:legendEntry>
        <c:idx val="0"/>
        <c:txPr>
          <a:bodyPr/>
          <a:lstStyle/>
          <a:p>
            <a:pPr>
              <a:defRPr sz="735" b="0" i="0" u="none" strike="noStrike" baseline="0">
                <a:solidFill>
                  <a:srgbClr val="000000"/>
                </a:solidFill>
                <a:latin typeface="Arial"/>
                <a:ea typeface="Arial"/>
                <a:cs typeface="Arial"/>
              </a:defRPr>
            </a:pPr>
            <a:endParaRPr lang="en-US"/>
          </a:p>
        </c:txPr>
      </c:legendEntry>
      <c:legendEntry>
        <c:idx val="1"/>
        <c:txPr>
          <a:bodyPr/>
          <a:lstStyle/>
          <a:p>
            <a:pPr>
              <a:defRPr sz="735" b="0" i="0" u="none" strike="noStrike" baseline="0">
                <a:solidFill>
                  <a:srgbClr val="000000"/>
                </a:solidFill>
                <a:latin typeface="Arial"/>
                <a:ea typeface="Arial"/>
                <a:cs typeface="Arial"/>
              </a:defRPr>
            </a:pPr>
            <a:endParaRPr lang="en-US"/>
          </a:p>
        </c:txPr>
      </c:legendEntry>
      <c:legendEntry>
        <c:idx val="2"/>
        <c:txPr>
          <a:bodyPr/>
          <a:lstStyle/>
          <a:p>
            <a:pPr>
              <a:defRPr sz="735" b="0" i="0" u="none" strike="noStrike" baseline="0">
                <a:solidFill>
                  <a:srgbClr val="000000"/>
                </a:solidFill>
                <a:latin typeface="Arial"/>
                <a:ea typeface="Arial"/>
                <a:cs typeface="Arial"/>
              </a:defRPr>
            </a:pPr>
            <a:endParaRPr lang="en-US"/>
          </a:p>
        </c:txPr>
      </c:legendEntry>
      <c:legendEntry>
        <c:idx val="3"/>
        <c:txPr>
          <a:bodyPr/>
          <a:lstStyle/>
          <a:p>
            <a:pPr>
              <a:defRPr sz="735" b="0" i="0" u="none" strike="noStrike" baseline="0">
                <a:solidFill>
                  <a:srgbClr val="000000"/>
                </a:solidFill>
                <a:latin typeface="Arial"/>
                <a:ea typeface="Arial"/>
                <a:cs typeface="Arial"/>
              </a:defRPr>
            </a:pPr>
            <a:endParaRPr lang="en-US"/>
          </a:p>
        </c:txPr>
      </c:legendEntry>
      <c:layout>
        <c:manualLayout>
          <c:xMode val="edge"/>
          <c:yMode val="edge"/>
          <c:x val="0.59375120798992509"/>
          <c:y val="1.4925373134328361E-2"/>
          <c:w val="0.35000071207827188"/>
          <c:h val="0.20597014925373133"/>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CC"/>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114300</xdr:colOff>
      <xdr:row>82</xdr:row>
      <xdr:rowOff>85725</xdr:rowOff>
    </xdr:from>
    <xdr:to>
      <xdr:col>4</xdr:col>
      <xdr:colOff>219075</xdr:colOff>
      <xdr:row>93</xdr:row>
      <xdr:rowOff>0</xdr:rowOff>
    </xdr:to>
    <xdr:graphicFrame macro="">
      <xdr:nvGraphicFramePr>
        <xdr:cNvPr id="1034" name="Chart 10">
          <a:extLst>
            <a:ext uri="{FF2B5EF4-FFF2-40B4-BE49-F238E27FC236}">
              <a16:creationId xmlns:a16="http://schemas.microsoft.com/office/drawing/2014/main" xmlns="" id="{00000000-0008-0000-0000-00000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79</xdr:row>
      <xdr:rowOff>57150</xdr:rowOff>
    </xdr:from>
    <xdr:to>
      <xdr:col>5</xdr:col>
      <xdr:colOff>428625</xdr:colOff>
      <xdr:row>80</xdr:row>
      <xdr:rowOff>19050</xdr:rowOff>
    </xdr:to>
    <xdr:sp macro="" textlink="">
      <xdr:nvSpPr>
        <xdr:cNvPr id="1059" name="Line 35">
          <a:extLst>
            <a:ext uri="{FF2B5EF4-FFF2-40B4-BE49-F238E27FC236}">
              <a16:creationId xmlns:a16="http://schemas.microsoft.com/office/drawing/2014/main" xmlns="" id="{00000000-0008-0000-0000-000023040000}"/>
            </a:ext>
          </a:extLst>
        </xdr:cNvPr>
        <xdr:cNvSpPr>
          <a:spLocks noChangeShapeType="1"/>
        </xdr:cNvSpPr>
      </xdr:nvSpPr>
      <xdr:spPr bwMode="auto">
        <a:xfrm>
          <a:off x="3981450" y="12992100"/>
          <a:ext cx="219075" cy="123825"/>
        </a:xfrm>
        <a:prstGeom prst="line">
          <a:avLst/>
        </a:prstGeom>
        <a:noFill/>
        <a:ln w="9525">
          <a:solidFill>
            <a:srgbClr val="000000"/>
          </a:solidFill>
          <a:round/>
          <a:headEnd/>
          <a:tailEnd type="triangle" w="sm" len="sm"/>
        </a:ln>
      </xdr:spPr>
    </xdr:sp>
    <xdr:clientData/>
  </xdr:twoCellAnchor>
  <xdr:twoCellAnchor>
    <xdr:from>
      <xdr:col>2</xdr:col>
      <xdr:colOff>809625</xdr:colOff>
      <xdr:row>85</xdr:row>
      <xdr:rowOff>66675</xdr:rowOff>
    </xdr:from>
    <xdr:to>
      <xdr:col>3</xdr:col>
      <xdr:colOff>57150</xdr:colOff>
      <xdr:row>88</xdr:row>
      <xdr:rowOff>57150</xdr:rowOff>
    </xdr:to>
    <xdr:sp macro="" textlink="">
      <xdr:nvSpPr>
        <xdr:cNvPr id="1063" name="Line 39">
          <a:extLst>
            <a:ext uri="{FF2B5EF4-FFF2-40B4-BE49-F238E27FC236}">
              <a16:creationId xmlns:a16="http://schemas.microsoft.com/office/drawing/2014/main" xmlns="" id="{00000000-0008-0000-0000-000027040000}"/>
            </a:ext>
          </a:extLst>
        </xdr:cNvPr>
        <xdr:cNvSpPr>
          <a:spLocks noChangeShapeType="1"/>
        </xdr:cNvSpPr>
      </xdr:nvSpPr>
      <xdr:spPr bwMode="auto">
        <a:xfrm flipH="1">
          <a:off x="2305050" y="13973175"/>
          <a:ext cx="57150" cy="476250"/>
        </a:xfrm>
        <a:prstGeom prst="line">
          <a:avLst/>
        </a:prstGeom>
        <a:noFill/>
        <a:ln w="9525">
          <a:solidFill>
            <a:srgbClr val="000000"/>
          </a:solidFill>
          <a:round/>
          <a:headEnd/>
          <a:tailEnd type="triangle" w="med" len="med"/>
        </a:ln>
      </xdr:spPr>
    </xdr:sp>
    <xdr:clientData/>
  </xdr:twoCellAnchor>
  <xdr:twoCellAnchor>
    <xdr:from>
      <xdr:col>1</xdr:col>
      <xdr:colOff>190500</xdr:colOff>
      <xdr:row>84</xdr:row>
      <xdr:rowOff>9525</xdr:rowOff>
    </xdr:from>
    <xdr:to>
      <xdr:col>2</xdr:col>
      <xdr:colOff>200025</xdr:colOff>
      <xdr:row>85</xdr:row>
      <xdr:rowOff>47625</xdr:rowOff>
    </xdr:to>
    <xdr:sp macro="" textlink="">
      <xdr:nvSpPr>
        <xdr:cNvPr id="1064" name="Text Box 40">
          <a:extLst>
            <a:ext uri="{FF2B5EF4-FFF2-40B4-BE49-F238E27FC236}">
              <a16:creationId xmlns:a16="http://schemas.microsoft.com/office/drawing/2014/main" xmlns="" id="{00000000-0008-0000-0000-000028040000}"/>
            </a:ext>
          </a:extLst>
        </xdr:cNvPr>
        <xdr:cNvSpPr txBox="1">
          <a:spLocks noChangeArrowheads="1"/>
        </xdr:cNvSpPr>
      </xdr:nvSpPr>
      <xdr:spPr bwMode="auto">
        <a:xfrm>
          <a:off x="1066800" y="13754100"/>
          <a:ext cx="723900"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Value at 7%</a:t>
          </a:r>
        </a:p>
      </xdr:txBody>
    </xdr:sp>
    <xdr:clientData/>
  </xdr:twoCellAnchor>
  <xdr:twoCellAnchor>
    <xdr:from>
      <xdr:col>1</xdr:col>
      <xdr:colOff>619125</xdr:colOff>
      <xdr:row>85</xdr:row>
      <xdr:rowOff>28575</xdr:rowOff>
    </xdr:from>
    <xdr:to>
      <xdr:col>1</xdr:col>
      <xdr:colOff>771525</xdr:colOff>
      <xdr:row>87</xdr:row>
      <xdr:rowOff>95250</xdr:rowOff>
    </xdr:to>
    <xdr:sp macro="" textlink="">
      <xdr:nvSpPr>
        <xdr:cNvPr id="1065" name="Line 41">
          <a:extLst>
            <a:ext uri="{FF2B5EF4-FFF2-40B4-BE49-F238E27FC236}">
              <a16:creationId xmlns:a16="http://schemas.microsoft.com/office/drawing/2014/main" xmlns="" id="{00000000-0008-0000-0000-000029040000}"/>
            </a:ext>
          </a:extLst>
        </xdr:cNvPr>
        <xdr:cNvSpPr>
          <a:spLocks noChangeShapeType="1"/>
        </xdr:cNvSpPr>
      </xdr:nvSpPr>
      <xdr:spPr bwMode="auto">
        <a:xfrm>
          <a:off x="1495425" y="13935075"/>
          <a:ext cx="95250" cy="390525"/>
        </a:xfrm>
        <a:prstGeom prst="line">
          <a:avLst/>
        </a:prstGeom>
        <a:noFill/>
        <a:ln w="9525">
          <a:solidFill>
            <a:srgbClr val="000000"/>
          </a:solidFill>
          <a:round/>
          <a:headEnd/>
          <a:tailEnd type="triangle" w="med" len="med"/>
        </a:ln>
      </xdr:spPr>
    </xdr:sp>
    <xdr:clientData/>
  </xdr:twoCellAnchor>
  <xdr:twoCellAnchor>
    <xdr:from>
      <xdr:col>0</xdr:col>
      <xdr:colOff>0</xdr:colOff>
      <xdr:row>111</xdr:row>
      <xdr:rowOff>95250</xdr:rowOff>
    </xdr:from>
    <xdr:to>
      <xdr:col>6</xdr:col>
      <xdr:colOff>85725</xdr:colOff>
      <xdr:row>131</xdr:row>
      <xdr:rowOff>9525</xdr:rowOff>
    </xdr:to>
    <xdr:graphicFrame macro="">
      <xdr:nvGraphicFramePr>
        <xdr:cNvPr id="1066" name="Chart 42">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609600</xdr:colOff>
      <xdr:row>84</xdr:row>
      <xdr:rowOff>9525</xdr:rowOff>
    </xdr:from>
    <xdr:to>
      <xdr:col>3</xdr:col>
      <xdr:colOff>638175</xdr:colOff>
      <xdr:row>85</xdr:row>
      <xdr:rowOff>66675</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2200275" y="13754100"/>
          <a:ext cx="742950" cy="219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Value at 13%</a:t>
          </a:r>
        </a:p>
      </xdr:txBody>
    </xdr:sp>
    <xdr:clientData/>
  </xdr:twoCellAnchor>
  <xdr:twoCellAnchor editAs="oneCell">
    <xdr:from>
      <xdr:col>2</xdr:col>
      <xdr:colOff>666750</xdr:colOff>
      <xdr:row>278</xdr:row>
      <xdr:rowOff>0</xdr:rowOff>
    </xdr:from>
    <xdr:to>
      <xdr:col>3</xdr:col>
      <xdr:colOff>161925</xdr:colOff>
      <xdr:row>279</xdr:row>
      <xdr:rowOff>38100</xdr:rowOff>
    </xdr:to>
    <xdr:sp macro="" textlink="">
      <xdr:nvSpPr>
        <xdr:cNvPr id="1075" name="Text Box 51">
          <a:extLst>
            <a:ext uri="{FF2B5EF4-FFF2-40B4-BE49-F238E27FC236}">
              <a16:creationId xmlns:a16="http://schemas.microsoft.com/office/drawing/2014/main" xmlns="" id="{00000000-0008-0000-0000-000033040000}"/>
            </a:ext>
          </a:extLst>
        </xdr:cNvPr>
        <xdr:cNvSpPr txBox="1">
          <a:spLocks noChangeArrowheads="1"/>
        </xdr:cNvSpPr>
      </xdr:nvSpPr>
      <xdr:spPr bwMode="auto">
        <a:xfrm flipV="1">
          <a:off x="2257425" y="60769500"/>
          <a:ext cx="209550" cy="200025"/>
        </a:xfrm>
        <a:prstGeom prst="rect">
          <a:avLst/>
        </a:prstGeom>
        <a:noFill/>
        <a:ln w="9525">
          <a:noFill/>
          <a:miter lim="800000"/>
          <a:headEnd/>
          <a:tailEnd/>
        </a:ln>
      </xdr:spPr>
    </xdr:sp>
    <xdr:clientData/>
  </xdr:twoCellAnchor>
  <xdr:twoCellAnchor editAs="oneCell">
    <xdr:from>
      <xdr:col>7</xdr:col>
      <xdr:colOff>209550</xdr:colOff>
      <xdr:row>278</xdr:row>
      <xdr:rowOff>0</xdr:rowOff>
    </xdr:from>
    <xdr:to>
      <xdr:col>8</xdr:col>
      <xdr:colOff>28575</xdr:colOff>
      <xdr:row>279</xdr:row>
      <xdr:rowOff>142875</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5410200" y="60293250"/>
          <a:ext cx="533400" cy="304800"/>
        </a:xfrm>
        <a:prstGeom prst="rect">
          <a:avLst/>
        </a:prstGeom>
        <a:noFill/>
        <a:ln w="9525">
          <a:noFill/>
          <a:miter lim="800000"/>
          <a:headEnd/>
          <a:tailEnd/>
        </a:ln>
      </xdr:spPr>
    </xdr:sp>
    <xdr:clientData/>
  </xdr:twoCellAnchor>
  <xdr:twoCellAnchor editAs="oneCell">
    <xdr:from>
      <xdr:col>7</xdr:col>
      <xdr:colOff>209550</xdr:colOff>
      <xdr:row>278</xdr:row>
      <xdr:rowOff>0</xdr:rowOff>
    </xdr:from>
    <xdr:to>
      <xdr:col>8</xdr:col>
      <xdr:colOff>104775</xdr:colOff>
      <xdr:row>279</xdr:row>
      <xdr:rowOff>142875</xdr:rowOff>
    </xdr:to>
    <xdr:sp macro="" textlink="">
      <xdr:nvSpPr>
        <xdr:cNvPr id="1078" name="Text Box 54">
          <a:extLst>
            <a:ext uri="{FF2B5EF4-FFF2-40B4-BE49-F238E27FC236}">
              <a16:creationId xmlns:a16="http://schemas.microsoft.com/office/drawing/2014/main" xmlns="" id="{00000000-0008-0000-0000-000036040000}"/>
            </a:ext>
          </a:extLst>
        </xdr:cNvPr>
        <xdr:cNvSpPr txBox="1">
          <a:spLocks noChangeArrowheads="1"/>
        </xdr:cNvSpPr>
      </xdr:nvSpPr>
      <xdr:spPr bwMode="auto">
        <a:xfrm>
          <a:off x="5410200" y="58778775"/>
          <a:ext cx="609600" cy="304800"/>
        </a:xfrm>
        <a:prstGeom prst="rect">
          <a:avLst/>
        </a:prstGeom>
        <a:noFill/>
        <a:ln w="9525">
          <a:noFill/>
          <a:miter lim="800000"/>
          <a:headEnd/>
          <a:tailEnd/>
        </a:ln>
      </xdr:spPr>
    </xdr:sp>
    <xdr:clientData/>
  </xdr:twoCellAnchor>
  <xdr:twoCellAnchor editAs="oneCell">
    <xdr:from>
      <xdr:col>4</xdr:col>
      <xdr:colOff>523875</xdr:colOff>
      <xdr:row>278</xdr:row>
      <xdr:rowOff>0</xdr:rowOff>
    </xdr:from>
    <xdr:to>
      <xdr:col>5</xdr:col>
      <xdr:colOff>19050</xdr:colOff>
      <xdr:row>279</xdr:row>
      <xdr:rowOff>19050</xdr:rowOff>
    </xdr:to>
    <xdr:sp macro="" textlink="">
      <xdr:nvSpPr>
        <xdr:cNvPr id="1079" name="Text Box 55">
          <a:extLst>
            <a:ext uri="{FF2B5EF4-FFF2-40B4-BE49-F238E27FC236}">
              <a16:creationId xmlns:a16="http://schemas.microsoft.com/office/drawing/2014/main" xmlns="" id="{00000000-0008-0000-0000-000037040000}"/>
            </a:ext>
          </a:extLst>
        </xdr:cNvPr>
        <xdr:cNvSpPr txBox="1">
          <a:spLocks noChangeArrowheads="1"/>
        </xdr:cNvSpPr>
      </xdr:nvSpPr>
      <xdr:spPr bwMode="auto">
        <a:xfrm>
          <a:off x="3581400" y="60798075"/>
          <a:ext cx="209550" cy="180975"/>
        </a:xfrm>
        <a:prstGeom prst="rect">
          <a:avLst/>
        </a:prstGeom>
        <a:noFill/>
        <a:ln w="9525">
          <a:noFill/>
          <a:miter lim="800000"/>
          <a:headEnd/>
          <a:tailEnd/>
        </a:ln>
      </xdr:spPr>
    </xdr:sp>
    <xdr:clientData/>
  </xdr:twoCellAnchor>
  <xdr:twoCellAnchor editAs="oneCell">
    <xdr:from>
      <xdr:col>6</xdr:col>
      <xdr:colOff>504825</xdr:colOff>
      <xdr:row>278</xdr:row>
      <xdr:rowOff>0</xdr:rowOff>
    </xdr:from>
    <xdr:to>
      <xdr:col>6</xdr:col>
      <xdr:colOff>695325</xdr:colOff>
      <xdr:row>278</xdr:row>
      <xdr:rowOff>133350</xdr:rowOff>
    </xdr:to>
    <xdr:sp macro="" textlink="">
      <xdr:nvSpPr>
        <xdr:cNvPr id="1080" name="Text Box 56">
          <a:extLst>
            <a:ext uri="{FF2B5EF4-FFF2-40B4-BE49-F238E27FC236}">
              <a16:creationId xmlns:a16="http://schemas.microsoft.com/office/drawing/2014/main" xmlns="" id="{00000000-0008-0000-0000-000038040000}"/>
            </a:ext>
          </a:extLst>
        </xdr:cNvPr>
        <xdr:cNvSpPr txBox="1">
          <a:spLocks noChangeArrowheads="1"/>
        </xdr:cNvSpPr>
      </xdr:nvSpPr>
      <xdr:spPr bwMode="auto">
        <a:xfrm>
          <a:off x="4991100" y="60807600"/>
          <a:ext cx="190500" cy="133350"/>
        </a:xfrm>
        <a:prstGeom prst="rect">
          <a:avLst/>
        </a:prstGeom>
        <a:noFill/>
        <a:ln w="9525">
          <a:noFill/>
          <a:miter lim="800000"/>
          <a:headEnd/>
          <a:tailEnd/>
        </a:ln>
      </xdr:spPr>
    </xdr:sp>
    <xdr:clientData/>
  </xdr:twoCellAnchor>
  <xdr:twoCellAnchor editAs="oneCell">
    <xdr:from>
      <xdr:col>0</xdr:col>
      <xdr:colOff>1</xdr:colOff>
      <xdr:row>40</xdr:row>
      <xdr:rowOff>38100</xdr:rowOff>
    </xdr:from>
    <xdr:to>
      <xdr:col>6</xdr:col>
      <xdr:colOff>559206</xdr:colOff>
      <xdr:row>58</xdr:row>
      <xdr:rowOff>76200</xdr:rowOff>
    </xdr:to>
    <xdr:pic>
      <xdr:nvPicPr>
        <xdr:cNvPr id="1061" name="Picture 37">
          <a:extLst>
            <a:ext uri="{FF2B5EF4-FFF2-40B4-BE49-F238E27FC236}">
              <a16:creationId xmlns:a16="http://schemas.microsoft.com/office/drawing/2014/main" xmlns="" id="{00000000-0008-0000-0000-000025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 y="6572250"/>
          <a:ext cx="5235980" cy="2952750"/>
        </a:xfrm>
        <a:prstGeom prst="rect">
          <a:avLst/>
        </a:prstGeom>
        <a:noFill/>
        <a:ln w="1">
          <a:noFill/>
          <a:miter lim="800000"/>
          <a:headEnd/>
          <a:tailEnd type="none" w="med" len="med"/>
        </a:ln>
        <a:effectLst/>
      </xdr:spPr>
    </xdr:pic>
    <xdr:clientData/>
  </xdr:twoCellAnchor>
  <xdr:twoCellAnchor editAs="oneCell">
    <xdr:from>
      <xdr:col>4</xdr:col>
      <xdr:colOff>571500</xdr:colOff>
      <xdr:row>80</xdr:row>
      <xdr:rowOff>152400</xdr:rowOff>
    </xdr:from>
    <xdr:to>
      <xdr:col>7</xdr:col>
      <xdr:colOff>552450</xdr:colOff>
      <xdr:row>88</xdr:row>
      <xdr:rowOff>85725</xdr:rowOff>
    </xdr:to>
    <xdr:pic>
      <xdr:nvPicPr>
        <xdr:cNvPr id="2" name="Picture 38">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29025" y="13249275"/>
          <a:ext cx="2124075" cy="1228725"/>
        </a:xfrm>
        <a:prstGeom prst="rect">
          <a:avLst/>
        </a:prstGeom>
        <a:noFill/>
        <a:ln w="1">
          <a:noFill/>
          <a:miter lim="800000"/>
          <a:headEnd/>
          <a:tailEnd type="none" w="med" len="med"/>
        </a:ln>
        <a:effectLst/>
      </xdr:spPr>
    </xdr:pic>
    <xdr:clientData/>
  </xdr:twoCellAnchor>
  <xdr:twoCellAnchor>
    <xdr:from>
      <xdr:col>5</xdr:col>
      <xdr:colOff>466725</xdr:colOff>
      <xdr:row>85</xdr:row>
      <xdr:rowOff>114300</xdr:rowOff>
    </xdr:from>
    <xdr:to>
      <xdr:col>6</xdr:col>
      <xdr:colOff>676275</xdr:colOff>
      <xdr:row>90</xdr:row>
      <xdr:rowOff>0</xdr:rowOff>
    </xdr:to>
    <xdr:sp macro="" textlink="">
      <xdr:nvSpPr>
        <xdr:cNvPr id="1073" name="Line 49">
          <a:extLst>
            <a:ext uri="{FF2B5EF4-FFF2-40B4-BE49-F238E27FC236}">
              <a16:creationId xmlns:a16="http://schemas.microsoft.com/office/drawing/2014/main" xmlns="" id="{00000000-0008-0000-0000-000031040000}"/>
            </a:ext>
          </a:extLst>
        </xdr:cNvPr>
        <xdr:cNvSpPr>
          <a:spLocks noChangeShapeType="1"/>
        </xdr:cNvSpPr>
      </xdr:nvSpPr>
      <xdr:spPr bwMode="auto">
        <a:xfrm flipV="1">
          <a:off x="4238625" y="14020800"/>
          <a:ext cx="923925" cy="695325"/>
        </a:xfrm>
        <a:prstGeom prst="line">
          <a:avLst/>
        </a:prstGeom>
        <a:noFill/>
        <a:ln w="9525">
          <a:solidFill>
            <a:srgbClr val="000000"/>
          </a:solidFill>
          <a:round/>
          <a:headEnd/>
          <a:tailEnd type="triangle" w="med" len="med"/>
        </a:ln>
      </xdr:spPr>
    </xdr:sp>
    <xdr:clientData/>
  </xdr:twoCellAnchor>
  <xdr:twoCellAnchor editAs="oneCell">
    <xdr:from>
      <xdr:col>10</xdr:col>
      <xdr:colOff>57150</xdr:colOff>
      <xdr:row>142</xdr:row>
      <xdr:rowOff>152400</xdr:rowOff>
    </xdr:from>
    <xdr:to>
      <xdr:col>16</xdr:col>
      <xdr:colOff>38100</xdr:colOff>
      <xdr:row>163</xdr:row>
      <xdr:rowOff>133350</xdr:rowOff>
    </xdr:to>
    <xdr:pic>
      <xdr:nvPicPr>
        <xdr:cNvPr id="3" name="Picture 39">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886575" y="23326725"/>
          <a:ext cx="5267325" cy="34004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A279"/>
  <sheetViews>
    <sheetView tabSelected="1" zoomScaleNormal="100" zoomScaleSheetLayoutView="100" workbookViewId="0">
      <selection activeCell="A27" sqref="A27:I28"/>
    </sheetView>
  </sheetViews>
  <sheetFormatPr defaultColWidth="12.7109375" defaultRowHeight="12.75"/>
  <cols>
    <col min="1" max="1" width="16" style="1" customWidth="1"/>
    <col min="2" max="3" width="10.7109375" style="1" customWidth="1"/>
    <col min="4" max="4" width="11.28515625" style="1" customWidth="1"/>
    <col min="5" max="9" width="10.7109375" style="1" customWidth="1"/>
    <col min="10" max="10" width="3" style="1" customWidth="1"/>
    <col min="11" max="12" width="12.7109375" style="1"/>
    <col min="13" max="13" width="15.7109375" style="1" customWidth="1"/>
    <col min="14" max="16384" width="12.7109375" style="1"/>
  </cols>
  <sheetData>
    <row r="1" spans="1:27">
      <c r="A1" s="7"/>
      <c r="B1" s="7"/>
      <c r="C1" s="7"/>
      <c r="D1" s="8"/>
      <c r="E1" s="8"/>
      <c r="F1" s="7"/>
      <c r="G1" s="7"/>
      <c r="H1" s="7"/>
      <c r="I1" s="9">
        <f ca="1">TODAY()</f>
        <v>44249</v>
      </c>
      <c r="J1" s="7"/>
      <c r="K1" s="7"/>
      <c r="L1" s="7"/>
      <c r="M1" s="7"/>
      <c r="N1" s="7"/>
      <c r="O1" s="7"/>
      <c r="P1" s="7"/>
      <c r="Q1" s="7"/>
      <c r="R1" s="7"/>
      <c r="S1" s="7"/>
      <c r="T1" s="7"/>
      <c r="U1" s="7"/>
      <c r="V1" s="7"/>
      <c r="W1" s="7"/>
      <c r="X1" s="7"/>
      <c r="Y1" s="7"/>
      <c r="Z1" s="7"/>
      <c r="AA1" s="7"/>
    </row>
    <row r="2" spans="1:27">
      <c r="A2" s="7"/>
      <c r="B2" s="7"/>
      <c r="C2" s="7"/>
      <c r="D2" s="7"/>
      <c r="E2" s="7"/>
      <c r="F2" s="7"/>
      <c r="G2" s="7"/>
      <c r="H2" s="7"/>
      <c r="I2" s="7"/>
      <c r="J2" s="7"/>
      <c r="K2" s="7"/>
      <c r="L2" s="7"/>
      <c r="M2" s="7"/>
      <c r="N2" s="7"/>
      <c r="O2" s="7"/>
      <c r="P2" s="7"/>
      <c r="Q2" s="7"/>
      <c r="R2" s="7"/>
      <c r="S2" s="7"/>
      <c r="T2" s="7"/>
      <c r="U2" s="7"/>
      <c r="V2" s="7"/>
      <c r="W2" s="7"/>
      <c r="X2" s="7"/>
      <c r="Y2" s="7"/>
      <c r="Z2" s="7"/>
      <c r="AA2" s="7"/>
    </row>
    <row r="3" spans="1:27" s="2" customFormat="1" ht="15.75">
      <c r="A3" s="107" t="s">
        <v>94</v>
      </c>
      <c r="B3" s="108"/>
      <c r="C3" s="108"/>
      <c r="D3" s="108"/>
      <c r="E3" s="108"/>
      <c r="F3" s="108"/>
      <c r="G3" s="108"/>
      <c r="H3" s="10"/>
      <c r="I3" s="10"/>
      <c r="J3" s="10"/>
      <c r="K3" s="10"/>
      <c r="L3" s="10"/>
      <c r="M3" s="10"/>
      <c r="N3" s="10"/>
      <c r="O3" s="10"/>
      <c r="P3" s="10"/>
      <c r="Q3" s="10"/>
      <c r="R3" s="10"/>
      <c r="S3" s="10"/>
      <c r="T3" s="10"/>
      <c r="U3" s="10"/>
      <c r="V3" s="10"/>
      <c r="W3" s="10"/>
      <c r="X3" s="10"/>
      <c r="Y3" s="10"/>
      <c r="Z3" s="10"/>
      <c r="AA3" s="10"/>
    </row>
    <row r="4" spans="1:27">
      <c r="A4" s="7"/>
      <c r="B4" s="7"/>
      <c r="C4" s="7"/>
      <c r="D4" s="7"/>
      <c r="E4" s="7"/>
      <c r="F4" s="7"/>
      <c r="G4" s="7"/>
      <c r="H4" s="7"/>
      <c r="I4" s="7"/>
      <c r="J4" s="7"/>
      <c r="K4" s="7"/>
      <c r="L4" s="7"/>
      <c r="M4" s="7"/>
      <c r="N4" s="7"/>
      <c r="O4" s="7"/>
      <c r="P4" s="7"/>
      <c r="Q4" s="7"/>
      <c r="R4" s="7"/>
      <c r="S4" s="7"/>
      <c r="T4" s="7"/>
      <c r="U4" s="7"/>
      <c r="V4" s="7"/>
      <c r="W4" s="7"/>
      <c r="X4" s="7"/>
      <c r="Y4" s="7"/>
      <c r="Z4" s="7"/>
      <c r="AA4" s="7"/>
    </row>
    <row r="5" spans="1:27">
      <c r="A5" s="11" t="s">
        <v>35</v>
      </c>
      <c r="B5" s="7"/>
      <c r="C5" s="7"/>
      <c r="D5" s="7"/>
      <c r="E5" s="7"/>
      <c r="F5" s="7"/>
      <c r="G5" s="7"/>
      <c r="H5" s="7"/>
      <c r="I5" s="7"/>
      <c r="J5" s="7"/>
      <c r="K5" s="7"/>
      <c r="L5" s="7"/>
      <c r="M5" s="7"/>
      <c r="N5" s="7"/>
      <c r="O5" s="7"/>
      <c r="P5" s="7"/>
      <c r="Q5" s="7"/>
      <c r="R5" s="7"/>
      <c r="S5" s="7"/>
      <c r="T5" s="7"/>
      <c r="U5" s="7"/>
      <c r="V5" s="7"/>
      <c r="W5" s="7"/>
      <c r="X5" s="7"/>
      <c r="Y5" s="7"/>
      <c r="Z5" s="7"/>
      <c r="AA5" s="7"/>
    </row>
    <row r="6" spans="1:27" ht="15.75" customHeight="1">
      <c r="A6" s="103" t="s">
        <v>80</v>
      </c>
      <c r="B6" s="105"/>
      <c r="C6" s="105"/>
      <c r="D6" s="105"/>
      <c r="E6" s="105"/>
      <c r="F6" s="105"/>
      <c r="G6" s="105"/>
      <c r="H6" s="105"/>
      <c r="I6" s="105"/>
      <c r="J6" s="7"/>
      <c r="K6" s="7"/>
      <c r="L6" s="7"/>
      <c r="M6" s="7"/>
      <c r="N6" s="7"/>
      <c r="O6" s="7"/>
      <c r="P6" s="7"/>
      <c r="Q6" s="7"/>
      <c r="R6" s="7"/>
      <c r="S6" s="7"/>
      <c r="T6" s="7"/>
      <c r="U6" s="7"/>
      <c r="V6" s="7"/>
      <c r="W6" s="7"/>
      <c r="X6" s="7"/>
      <c r="Y6" s="7"/>
      <c r="Z6" s="7"/>
      <c r="AA6" s="7"/>
    </row>
    <row r="7" spans="1:27" ht="15.75" customHeight="1">
      <c r="A7" s="105"/>
      <c r="B7" s="105"/>
      <c r="C7" s="105"/>
      <c r="D7" s="105"/>
      <c r="E7" s="105"/>
      <c r="F7" s="105"/>
      <c r="G7" s="105"/>
      <c r="H7" s="105"/>
      <c r="I7" s="105"/>
      <c r="J7" s="7"/>
      <c r="K7" s="7"/>
      <c r="L7" s="7"/>
      <c r="M7" s="7"/>
      <c r="N7" s="7"/>
      <c r="O7" s="7"/>
      <c r="P7" s="7"/>
      <c r="Q7" s="7"/>
      <c r="R7" s="7"/>
      <c r="S7" s="7"/>
      <c r="T7" s="7"/>
      <c r="U7" s="7"/>
      <c r="V7" s="7"/>
      <c r="W7" s="7"/>
      <c r="X7" s="7"/>
      <c r="Y7" s="7"/>
      <c r="Z7" s="7"/>
      <c r="AA7" s="7"/>
    </row>
    <row r="8" spans="1:27" ht="15.75" customHeight="1">
      <c r="A8" s="105"/>
      <c r="B8" s="105"/>
      <c r="C8" s="105"/>
      <c r="D8" s="105"/>
      <c r="E8" s="105"/>
      <c r="F8" s="105"/>
      <c r="G8" s="105"/>
      <c r="H8" s="105"/>
      <c r="I8" s="105"/>
      <c r="J8" s="7"/>
      <c r="K8" s="12"/>
      <c r="L8" s="7"/>
      <c r="M8" s="7"/>
      <c r="N8" s="7"/>
      <c r="O8" s="7"/>
      <c r="P8" s="7"/>
      <c r="Q8" s="7"/>
      <c r="R8" s="7"/>
      <c r="S8" s="7"/>
      <c r="T8" s="7"/>
      <c r="U8" s="7"/>
      <c r="V8" s="7"/>
      <c r="W8" s="7"/>
      <c r="X8" s="7"/>
      <c r="Y8" s="7"/>
      <c r="Z8" s="7"/>
      <c r="AA8" s="7"/>
    </row>
    <row r="9" spans="1:27" ht="15.75" customHeight="1">
      <c r="A9" s="105"/>
      <c r="B9" s="105"/>
      <c r="C9" s="105"/>
      <c r="D9" s="105"/>
      <c r="E9" s="105"/>
      <c r="F9" s="105"/>
      <c r="G9" s="105"/>
      <c r="H9" s="105"/>
      <c r="I9" s="105"/>
      <c r="J9" s="7"/>
      <c r="K9" s="12"/>
      <c r="L9" s="7"/>
      <c r="M9" s="7"/>
      <c r="N9" s="7"/>
      <c r="O9" s="7"/>
      <c r="P9" s="7"/>
      <c r="Q9" s="7"/>
      <c r="R9" s="7"/>
      <c r="S9" s="7"/>
      <c r="T9" s="7"/>
      <c r="U9" s="7"/>
      <c r="V9" s="7"/>
      <c r="W9" s="7"/>
      <c r="X9" s="7"/>
      <c r="Y9" s="7"/>
      <c r="Z9" s="7"/>
      <c r="AA9" s="7"/>
    </row>
    <row r="10" spans="1:27" ht="15.75" customHeight="1">
      <c r="A10" s="105"/>
      <c r="B10" s="105"/>
      <c r="C10" s="105"/>
      <c r="D10" s="105"/>
      <c r="E10" s="105"/>
      <c r="F10" s="105"/>
      <c r="G10" s="105"/>
      <c r="H10" s="105"/>
      <c r="I10" s="105"/>
      <c r="J10" s="7"/>
      <c r="K10" s="13"/>
      <c r="L10" s="7"/>
      <c r="M10" s="7"/>
      <c r="N10" s="7"/>
      <c r="O10" s="7"/>
      <c r="P10" s="7"/>
      <c r="Q10" s="7"/>
      <c r="R10" s="7"/>
      <c r="S10" s="7"/>
      <c r="T10" s="7"/>
      <c r="U10" s="7"/>
      <c r="V10" s="7"/>
      <c r="W10" s="7"/>
      <c r="X10" s="7"/>
      <c r="Y10" s="7"/>
      <c r="Z10" s="7"/>
      <c r="AA10" s="7"/>
    </row>
    <row r="11" spans="1:27">
      <c r="A11" s="4"/>
      <c r="B11" s="4"/>
      <c r="C11" s="4"/>
      <c r="D11" s="4"/>
      <c r="E11" s="4"/>
      <c r="F11" s="4"/>
      <c r="G11" s="4"/>
      <c r="H11" s="4"/>
      <c r="I11" s="4"/>
      <c r="J11" s="7"/>
      <c r="K11" s="12"/>
      <c r="L11" s="7"/>
      <c r="M11" s="7"/>
      <c r="N11" s="7"/>
      <c r="O11" s="7"/>
      <c r="P11" s="7"/>
      <c r="Q11" s="7"/>
      <c r="R11" s="7"/>
      <c r="S11" s="7"/>
      <c r="T11" s="7"/>
      <c r="U11" s="7"/>
      <c r="V11" s="7"/>
      <c r="W11" s="7"/>
      <c r="X11" s="7"/>
      <c r="Y11" s="7"/>
      <c r="Z11" s="7"/>
      <c r="AA11" s="7"/>
    </row>
    <row r="12" spans="1:27">
      <c r="A12" s="101" t="s">
        <v>95</v>
      </c>
      <c r="B12" s="105"/>
      <c r="C12" s="105"/>
      <c r="D12" s="105"/>
      <c r="E12" s="105"/>
      <c r="F12" s="105"/>
      <c r="G12" s="105"/>
      <c r="H12" s="105"/>
      <c r="I12" s="105"/>
      <c r="J12" s="7"/>
      <c r="K12" s="12"/>
      <c r="L12" s="7"/>
      <c r="M12" s="7"/>
      <c r="N12" s="7"/>
      <c r="O12" s="7"/>
      <c r="P12" s="7"/>
      <c r="Q12" s="7"/>
      <c r="R12" s="7"/>
      <c r="S12" s="7"/>
      <c r="T12" s="7"/>
      <c r="U12" s="7"/>
      <c r="V12" s="7"/>
      <c r="W12" s="7"/>
      <c r="X12" s="7"/>
      <c r="Y12" s="7"/>
      <c r="Z12" s="7"/>
      <c r="AA12" s="7"/>
    </row>
    <row r="13" spans="1:27">
      <c r="A13" s="4"/>
      <c r="B13" s="4"/>
      <c r="C13" s="4"/>
      <c r="D13" s="4"/>
      <c r="E13" s="4"/>
      <c r="F13" s="4"/>
      <c r="G13" s="4"/>
      <c r="H13" s="4"/>
      <c r="I13" s="4" t="s">
        <v>95</v>
      </c>
      <c r="J13" s="7"/>
      <c r="K13" s="12"/>
      <c r="L13" s="7"/>
      <c r="M13" s="7"/>
      <c r="N13" s="7"/>
      <c r="O13" s="7"/>
      <c r="P13" s="7"/>
      <c r="Q13" s="7"/>
      <c r="R13" s="7"/>
      <c r="S13" s="7"/>
      <c r="T13" s="7"/>
      <c r="U13" s="7"/>
      <c r="V13" s="7"/>
      <c r="W13" s="7"/>
      <c r="X13" s="7"/>
      <c r="Y13" s="7"/>
      <c r="Z13" s="7"/>
      <c r="AA13" s="7"/>
    </row>
    <row r="14" spans="1:27">
      <c r="A14" s="101" t="s">
        <v>87</v>
      </c>
      <c r="B14" s="105"/>
      <c r="C14" s="105"/>
      <c r="D14" s="105"/>
      <c r="E14" s="105"/>
      <c r="F14" s="105"/>
      <c r="G14" s="105"/>
      <c r="H14" s="105"/>
      <c r="I14" s="105"/>
      <c r="J14" s="7"/>
      <c r="K14" s="12"/>
      <c r="L14" s="7"/>
      <c r="M14" s="7"/>
      <c r="N14" s="7"/>
      <c r="O14" s="7"/>
      <c r="P14" s="7"/>
      <c r="Q14" s="7"/>
      <c r="R14" s="7"/>
      <c r="S14" s="7"/>
      <c r="T14" s="7"/>
      <c r="U14" s="7"/>
      <c r="V14" s="7"/>
      <c r="W14" s="7"/>
      <c r="X14" s="7"/>
      <c r="Y14" s="7"/>
      <c r="Z14" s="7"/>
      <c r="AA14" s="7"/>
    </row>
    <row r="15" spans="1:27">
      <c r="A15" s="4"/>
      <c r="B15" s="4"/>
      <c r="C15" s="4"/>
      <c r="D15" s="4"/>
      <c r="E15" s="4"/>
      <c r="F15" s="4"/>
      <c r="G15" s="4"/>
      <c r="H15" s="4"/>
      <c r="I15" s="4"/>
      <c r="J15" s="7"/>
      <c r="K15" s="12"/>
      <c r="L15" s="7"/>
      <c r="M15" s="7"/>
      <c r="N15" s="7"/>
      <c r="O15" s="7"/>
      <c r="P15" s="7"/>
      <c r="Q15" s="7"/>
      <c r="R15" s="7"/>
      <c r="S15" s="7"/>
      <c r="T15" s="7"/>
      <c r="U15" s="7"/>
      <c r="V15" s="7"/>
      <c r="W15" s="7"/>
      <c r="X15" s="7"/>
      <c r="Y15" s="7"/>
      <c r="Z15" s="7"/>
      <c r="AA15" s="7"/>
    </row>
    <row r="16" spans="1:27">
      <c r="A16" s="11" t="s">
        <v>36</v>
      </c>
      <c r="B16" s="7"/>
      <c r="C16" s="7"/>
      <c r="D16" s="7"/>
      <c r="E16" s="7"/>
      <c r="F16" s="7"/>
      <c r="G16" s="7"/>
      <c r="H16" s="7"/>
      <c r="I16" s="7"/>
      <c r="J16" s="7"/>
      <c r="K16" s="7"/>
      <c r="L16" s="7"/>
      <c r="M16" s="7"/>
      <c r="N16" s="7"/>
      <c r="O16" s="7"/>
      <c r="P16" s="7"/>
      <c r="Q16" s="7"/>
      <c r="R16" s="7"/>
      <c r="S16" s="7"/>
      <c r="T16" s="7"/>
      <c r="U16" s="7"/>
      <c r="V16" s="7"/>
      <c r="W16" s="7"/>
      <c r="X16" s="7"/>
      <c r="Y16" s="7"/>
      <c r="Z16" s="7"/>
      <c r="AA16" s="7"/>
    </row>
    <row r="17" spans="1:27">
      <c r="A17" s="103" t="s">
        <v>55</v>
      </c>
      <c r="B17" s="106"/>
      <c r="C17" s="106"/>
      <c r="D17" s="106"/>
      <c r="E17" s="106"/>
      <c r="F17" s="106"/>
      <c r="G17" s="106"/>
      <c r="H17" s="106"/>
      <c r="I17" s="106"/>
      <c r="J17" s="7"/>
      <c r="K17" s="7"/>
      <c r="L17" s="7"/>
      <c r="M17" s="7"/>
      <c r="N17" s="7"/>
      <c r="O17" s="7"/>
      <c r="P17" s="7"/>
      <c r="Q17" s="7"/>
      <c r="R17" s="7"/>
      <c r="S17" s="7"/>
      <c r="T17" s="7"/>
      <c r="U17" s="7"/>
      <c r="V17" s="7"/>
      <c r="W17" s="7"/>
      <c r="X17" s="7"/>
      <c r="Y17" s="7"/>
      <c r="Z17" s="7"/>
      <c r="AA17" s="7"/>
    </row>
    <row r="18" spans="1:27">
      <c r="A18" s="106"/>
      <c r="B18" s="106"/>
      <c r="C18" s="106"/>
      <c r="D18" s="106"/>
      <c r="E18" s="106"/>
      <c r="F18" s="106"/>
      <c r="G18" s="106"/>
      <c r="H18" s="106"/>
      <c r="I18" s="106"/>
      <c r="J18" s="7"/>
      <c r="K18" s="12"/>
      <c r="L18" s="7"/>
      <c r="M18" s="7"/>
      <c r="N18" s="7"/>
      <c r="O18" s="7"/>
      <c r="P18" s="7"/>
      <c r="Q18" s="7"/>
      <c r="R18" s="7"/>
      <c r="S18" s="7"/>
      <c r="T18" s="7"/>
      <c r="U18" s="7"/>
      <c r="V18" s="7"/>
      <c r="W18" s="7"/>
      <c r="X18" s="7"/>
      <c r="Y18" s="7"/>
      <c r="Z18" s="7"/>
      <c r="AA18" s="7"/>
    </row>
    <row r="19" spans="1:27">
      <c r="A19" s="106"/>
      <c r="B19" s="106"/>
      <c r="C19" s="106"/>
      <c r="D19" s="106"/>
      <c r="E19" s="106"/>
      <c r="F19" s="106"/>
      <c r="G19" s="106"/>
      <c r="H19" s="106"/>
      <c r="I19" s="106"/>
      <c r="J19" s="7"/>
      <c r="K19" s="12"/>
      <c r="L19" s="7"/>
      <c r="M19" s="7"/>
      <c r="N19" s="7"/>
      <c r="O19" s="7"/>
      <c r="P19" s="7"/>
      <c r="Q19" s="7"/>
      <c r="R19" s="7"/>
      <c r="S19" s="7"/>
      <c r="T19" s="7"/>
      <c r="U19" s="7"/>
      <c r="V19" s="7"/>
      <c r="W19" s="7"/>
      <c r="X19" s="7"/>
      <c r="Y19" s="7"/>
      <c r="Z19" s="7"/>
      <c r="AA19" s="7"/>
    </row>
    <row r="20" spans="1:27">
      <c r="A20" s="12"/>
      <c r="B20" s="12"/>
      <c r="C20" s="12"/>
      <c r="D20" s="12"/>
      <c r="E20" s="12"/>
      <c r="F20" s="12"/>
      <c r="G20" s="12"/>
      <c r="H20" s="12"/>
      <c r="I20" s="7"/>
      <c r="J20" s="7"/>
      <c r="K20" s="7"/>
      <c r="L20" s="7"/>
      <c r="M20" s="7"/>
      <c r="N20" s="7"/>
      <c r="O20" s="7"/>
      <c r="P20" s="7"/>
      <c r="Q20" s="7"/>
      <c r="R20" s="7"/>
      <c r="S20" s="7"/>
      <c r="T20" s="7"/>
      <c r="U20" s="7"/>
      <c r="V20" s="7"/>
      <c r="W20" s="7"/>
      <c r="X20" s="7"/>
      <c r="Y20" s="7"/>
      <c r="Z20" s="7"/>
      <c r="AA20" s="7"/>
    </row>
    <row r="21" spans="1:27" ht="19.5" customHeight="1">
      <c r="A21" s="103" t="s">
        <v>56</v>
      </c>
      <c r="B21" s="106"/>
      <c r="C21" s="106"/>
      <c r="D21" s="106"/>
      <c r="E21" s="106"/>
      <c r="F21" s="106"/>
      <c r="G21" s="106"/>
      <c r="H21" s="106"/>
      <c r="I21" s="106"/>
      <c r="J21" s="7"/>
      <c r="K21" s="7"/>
      <c r="L21" s="7"/>
      <c r="M21" s="7"/>
      <c r="N21" s="7"/>
      <c r="O21" s="7"/>
      <c r="P21" s="7"/>
      <c r="Q21" s="7"/>
      <c r="R21" s="7"/>
      <c r="S21" s="7"/>
      <c r="T21" s="7"/>
      <c r="U21" s="7"/>
      <c r="V21" s="7"/>
      <c r="W21" s="7"/>
      <c r="X21" s="7"/>
      <c r="Y21" s="7"/>
      <c r="Z21" s="7"/>
      <c r="AA21" s="7"/>
    </row>
    <row r="22" spans="1:27" ht="19.5" customHeight="1">
      <c r="A22" s="106"/>
      <c r="B22" s="106"/>
      <c r="C22" s="106"/>
      <c r="D22" s="106"/>
      <c r="E22" s="106"/>
      <c r="F22" s="106"/>
      <c r="G22" s="106"/>
      <c r="H22" s="106"/>
      <c r="I22" s="106"/>
      <c r="J22" s="7"/>
      <c r="K22" s="12"/>
      <c r="L22" s="7"/>
      <c r="M22" s="7"/>
      <c r="N22" s="7"/>
      <c r="O22" s="7"/>
      <c r="P22" s="7"/>
      <c r="Q22" s="7"/>
      <c r="R22" s="7"/>
      <c r="S22" s="7"/>
      <c r="T22" s="7"/>
      <c r="U22" s="7"/>
      <c r="V22" s="7"/>
      <c r="W22" s="7"/>
      <c r="X22" s="7"/>
      <c r="Y22" s="7"/>
      <c r="Z22" s="7"/>
      <c r="AA22" s="7"/>
    </row>
    <row r="23" spans="1:27">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c r="A24" s="101" t="s">
        <v>95</v>
      </c>
      <c r="B24" s="105"/>
      <c r="C24" s="105"/>
      <c r="D24" s="105"/>
      <c r="E24" s="105"/>
      <c r="F24" s="105"/>
      <c r="G24" s="105"/>
      <c r="H24" s="105"/>
      <c r="I24" s="105"/>
      <c r="J24" s="7"/>
      <c r="K24" s="7"/>
      <c r="L24" s="7"/>
      <c r="M24" s="7"/>
      <c r="N24" s="7"/>
      <c r="O24" s="7"/>
      <c r="P24" s="7"/>
      <c r="Q24" s="7"/>
      <c r="R24" s="7"/>
      <c r="S24" s="7"/>
      <c r="T24" s="7"/>
      <c r="U24" s="7"/>
      <c r="V24" s="7"/>
      <c r="W24" s="7"/>
      <c r="X24" s="7"/>
      <c r="Y24" s="7"/>
      <c r="Z24" s="7"/>
      <c r="AA24" s="7"/>
    </row>
    <row r="25" spans="1:27">
      <c r="A25" s="105"/>
      <c r="B25" s="105"/>
      <c r="C25" s="105"/>
      <c r="D25" s="105"/>
      <c r="E25" s="105"/>
      <c r="F25" s="105"/>
      <c r="G25" s="105"/>
      <c r="H25" s="105"/>
      <c r="I25" s="105"/>
      <c r="J25" s="7"/>
      <c r="K25" s="7"/>
      <c r="L25" s="7"/>
      <c r="M25" s="7"/>
      <c r="N25" s="7"/>
      <c r="O25" s="7"/>
      <c r="P25" s="7"/>
      <c r="Q25" s="7"/>
      <c r="R25" s="7"/>
      <c r="S25" s="7"/>
      <c r="T25" s="7"/>
      <c r="U25" s="7"/>
      <c r="V25" s="7"/>
      <c r="W25" s="7"/>
      <c r="X25" s="7"/>
      <c r="Y25" s="7"/>
      <c r="Z25" s="7"/>
      <c r="AA25" s="7"/>
    </row>
    <row r="26" spans="1:27">
      <c r="A26" s="3"/>
      <c r="B26" s="3"/>
      <c r="C26" s="3"/>
      <c r="D26" s="3"/>
      <c r="E26" s="3"/>
      <c r="F26" s="3"/>
      <c r="G26" s="3"/>
      <c r="H26" s="3"/>
      <c r="I26" s="3"/>
      <c r="J26" s="7"/>
      <c r="K26" s="7"/>
      <c r="L26" s="7"/>
      <c r="M26" s="7"/>
      <c r="N26" s="7"/>
      <c r="O26" s="7"/>
      <c r="P26" s="7"/>
      <c r="Q26" s="7"/>
      <c r="R26" s="7"/>
      <c r="S26" s="7"/>
      <c r="T26" s="7"/>
      <c r="U26" s="7"/>
      <c r="V26" s="7"/>
      <c r="W26" s="7"/>
      <c r="X26" s="7"/>
      <c r="Y26" s="7"/>
      <c r="Z26" s="7"/>
      <c r="AA26" s="7"/>
    </row>
    <row r="27" spans="1:27">
      <c r="A27" s="101" t="s">
        <v>40</v>
      </c>
      <c r="B27" s="102"/>
      <c r="C27" s="102"/>
      <c r="D27" s="102"/>
      <c r="E27" s="102"/>
      <c r="F27" s="102"/>
      <c r="G27" s="102"/>
      <c r="H27" s="102"/>
      <c r="I27" s="102"/>
      <c r="J27" s="7"/>
      <c r="K27" s="7"/>
      <c r="L27" s="7"/>
      <c r="M27" s="7"/>
      <c r="N27" s="7"/>
      <c r="O27" s="7"/>
      <c r="P27" s="7"/>
      <c r="Q27" s="7"/>
      <c r="R27" s="7"/>
      <c r="S27" s="7"/>
      <c r="T27" s="7"/>
      <c r="U27" s="7"/>
      <c r="V27" s="7"/>
      <c r="W27" s="7"/>
      <c r="X27" s="7"/>
      <c r="Y27" s="7"/>
      <c r="Z27" s="7"/>
      <c r="AA27" s="7"/>
    </row>
    <row r="28" spans="1:27">
      <c r="A28" s="102"/>
      <c r="B28" s="102"/>
      <c r="C28" s="102"/>
      <c r="D28" s="102"/>
      <c r="E28" s="102"/>
      <c r="F28" s="102"/>
      <c r="G28" s="102"/>
      <c r="H28" s="102"/>
      <c r="I28" s="102"/>
      <c r="J28" s="7"/>
      <c r="K28" s="7"/>
      <c r="L28" s="7"/>
      <c r="M28" s="7"/>
      <c r="N28" s="7"/>
      <c r="O28" s="7"/>
      <c r="P28" s="7"/>
      <c r="Q28" s="7"/>
      <c r="R28" s="7"/>
      <c r="S28" s="7"/>
      <c r="T28" s="7"/>
      <c r="U28" s="7"/>
      <c r="V28" s="7"/>
      <c r="W28" s="7"/>
      <c r="X28" s="7"/>
      <c r="Y28" s="7"/>
      <c r="Z28" s="7"/>
      <c r="AA28" s="7"/>
    </row>
    <row r="29" spans="1:27">
      <c r="A29" s="7"/>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c r="A30" s="11" t="s">
        <v>6</v>
      </c>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c r="A31" s="12"/>
      <c r="B31" s="7"/>
      <c r="C31" s="7"/>
      <c r="D31" s="7"/>
      <c r="E31" s="7"/>
      <c r="F31" s="7"/>
      <c r="G31" s="7"/>
      <c r="H31" s="7"/>
      <c r="I31" s="7"/>
      <c r="J31" s="7"/>
      <c r="K31" s="7"/>
      <c r="L31" s="7"/>
      <c r="M31" s="7"/>
      <c r="N31" s="7"/>
      <c r="O31" s="7"/>
      <c r="P31" s="7"/>
      <c r="Q31" s="7"/>
      <c r="R31" s="7"/>
      <c r="S31" s="7"/>
      <c r="T31" s="7"/>
      <c r="U31" s="7"/>
      <c r="V31" s="7"/>
      <c r="W31" s="7"/>
      <c r="X31" s="7"/>
      <c r="Y31" s="7"/>
      <c r="Z31" s="7"/>
      <c r="AA31" s="7"/>
    </row>
    <row r="32" spans="1:27" ht="12.75" customHeight="1" thickBot="1">
      <c r="A32" s="11" t="s">
        <v>88</v>
      </c>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c r="A33" s="72" t="s">
        <v>9</v>
      </c>
      <c r="B33" s="73">
        <v>10</v>
      </c>
      <c r="C33" s="15"/>
      <c r="D33" s="7"/>
      <c r="E33" s="7"/>
      <c r="F33" s="7"/>
      <c r="G33" s="7"/>
      <c r="H33" s="7"/>
      <c r="I33" s="7"/>
      <c r="J33" s="7"/>
      <c r="K33" s="7"/>
      <c r="L33" s="7"/>
      <c r="M33" s="7"/>
      <c r="N33" s="7"/>
      <c r="O33" s="7"/>
      <c r="P33" s="7"/>
      <c r="Q33" s="7"/>
      <c r="R33" s="7"/>
      <c r="S33" s="7"/>
      <c r="T33" s="7"/>
      <c r="U33" s="7"/>
      <c r="V33" s="7"/>
      <c r="W33" s="7"/>
      <c r="X33" s="7"/>
      <c r="Y33" s="7"/>
      <c r="Z33" s="7"/>
      <c r="AA33" s="7"/>
    </row>
    <row r="34" spans="1:27">
      <c r="A34" s="74" t="s">
        <v>10</v>
      </c>
      <c r="B34" s="75">
        <f>0.1</f>
        <v>0.1</v>
      </c>
      <c r="C34" s="15"/>
      <c r="D34" s="7"/>
      <c r="E34" s="7"/>
      <c r="F34" s="7"/>
      <c r="G34" s="7"/>
      <c r="H34" s="7"/>
      <c r="I34" s="7"/>
      <c r="J34" s="7"/>
      <c r="K34" s="7"/>
      <c r="L34" s="7"/>
      <c r="M34" s="7"/>
      <c r="N34" s="7"/>
      <c r="O34" s="7"/>
      <c r="P34" s="7"/>
      <c r="Q34" s="7"/>
      <c r="R34" s="7"/>
      <c r="S34" s="7"/>
      <c r="T34" s="7"/>
      <c r="U34" s="7"/>
      <c r="V34" s="7"/>
      <c r="W34" s="7"/>
      <c r="X34" s="7"/>
      <c r="Y34" s="7"/>
      <c r="Z34" s="7"/>
      <c r="AA34" s="7"/>
    </row>
    <row r="35" spans="1:27">
      <c r="A35" s="74" t="s">
        <v>11</v>
      </c>
      <c r="B35" s="76">
        <f>B36*B34</f>
        <v>100</v>
      </c>
      <c r="C35" s="15"/>
      <c r="D35" s="7"/>
      <c r="E35" s="7"/>
      <c r="F35" s="7"/>
      <c r="G35" s="7"/>
      <c r="H35" s="7"/>
      <c r="I35" s="7"/>
      <c r="J35" s="7"/>
      <c r="K35" s="7"/>
      <c r="L35" s="7"/>
      <c r="M35" s="7"/>
      <c r="N35" s="7"/>
      <c r="O35" s="7"/>
      <c r="P35" s="7"/>
      <c r="Q35" s="7"/>
      <c r="R35" s="7"/>
      <c r="S35" s="7"/>
      <c r="T35" s="7"/>
      <c r="U35" s="7"/>
      <c r="V35" s="7"/>
      <c r="W35" s="7"/>
      <c r="X35" s="7"/>
      <c r="Y35" s="7"/>
      <c r="Z35" s="7"/>
      <c r="AA35" s="7"/>
    </row>
    <row r="36" spans="1:27">
      <c r="A36" s="74" t="s">
        <v>12</v>
      </c>
      <c r="B36" s="76">
        <v>1000</v>
      </c>
      <c r="C36" s="15"/>
      <c r="D36" s="7"/>
      <c r="E36" s="7"/>
      <c r="F36" s="7"/>
      <c r="G36" s="7"/>
      <c r="H36" s="7"/>
      <c r="I36" s="7"/>
      <c r="J36" s="7"/>
      <c r="K36" s="7"/>
      <c r="L36" s="7"/>
      <c r="M36" s="7"/>
      <c r="N36" s="7"/>
      <c r="O36" s="7"/>
      <c r="P36" s="7"/>
      <c r="Q36" s="7"/>
      <c r="R36" s="7"/>
      <c r="S36" s="7"/>
      <c r="T36" s="7"/>
      <c r="U36" s="7"/>
      <c r="V36" s="7"/>
      <c r="W36" s="7"/>
      <c r="X36" s="7"/>
      <c r="Y36" s="7"/>
      <c r="Z36" s="7"/>
      <c r="AA36" s="7"/>
    </row>
    <row r="37" spans="1:27" ht="15" thickBot="1">
      <c r="A37" s="77" t="s">
        <v>89</v>
      </c>
      <c r="B37" s="78">
        <v>0.1</v>
      </c>
      <c r="C37" s="15"/>
      <c r="D37" s="7"/>
      <c r="E37" s="7"/>
      <c r="F37" s="7"/>
      <c r="G37" s="7"/>
      <c r="H37" s="7"/>
      <c r="I37" s="7"/>
      <c r="J37" s="7"/>
      <c r="K37" s="7"/>
      <c r="L37" s="7"/>
      <c r="M37" s="7"/>
      <c r="N37" s="7"/>
      <c r="O37" s="7"/>
      <c r="P37" s="7"/>
      <c r="Q37" s="7"/>
      <c r="R37" s="7"/>
      <c r="S37" s="7"/>
      <c r="T37" s="7"/>
      <c r="U37" s="7"/>
      <c r="V37" s="7"/>
      <c r="W37" s="7"/>
      <c r="X37" s="7"/>
      <c r="Y37" s="7"/>
      <c r="Z37" s="7"/>
      <c r="AA37" s="7"/>
    </row>
    <row r="38" spans="1:27">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spans="1:27" ht="12.75" customHeight="1">
      <c r="A39" s="103" t="s">
        <v>41</v>
      </c>
      <c r="B39" s="104"/>
      <c r="C39" s="104"/>
      <c r="D39" s="104"/>
      <c r="E39" s="104"/>
      <c r="F39" s="104"/>
      <c r="G39" s="104"/>
      <c r="H39" s="104"/>
      <c r="I39" s="104"/>
      <c r="J39" s="7"/>
      <c r="K39" s="7"/>
      <c r="L39" s="7"/>
      <c r="M39" s="7"/>
      <c r="N39" s="7"/>
      <c r="O39" s="7"/>
      <c r="P39" s="7"/>
      <c r="Q39" s="7"/>
      <c r="R39" s="7"/>
      <c r="S39" s="7"/>
      <c r="T39" s="7"/>
      <c r="U39" s="7"/>
      <c r="V39" s="7"/>
      <c r="W39" s="7"/>
      <c r="X39" s="7"/>
      <c r="Y39" s="7"/>
      <c r="Z39" s="7"/>
      <c r="AA39" s="7"/>
    </row>
    <row r="40" spans="1:27">
      <c r="A40" s="104"/>
      <c r="B40" s="104"/>
      <c r="C40" s="104"/>
      <c r="D40" s="104"/>
      <c r="E40" s="104"/>
      <c r="F40" s="104"/>
      <c r="G40" s="104"/>
      <c r="H40" s="104"/>
      <c r="I40" s="104"/>
      <c r="J40" s="7"/>
      <c r="K40" s="7"/>
      <c r="L40" s="7"/>
      <c r="M40" s="7"/>
      <c r="N40" s="7"/>
      <c r="O40" s="7"/>
      <c r="P40" s="7"/>
      <c r="Q40" s="7"/>
      <c r="R40" s="7"/>
      <c r="S40" s="7"/>
      <c r="T40" s="7"/>
      <c r="U40" s="7"/>
      <c r="V40" s="7"/>
      <c r="W40" s="7"/>
      <c r="X40" s="7"/>
      <c r="Y40" s="7"/>
      <c r="Z40" s="7"/>
      <c r="AA40" s="7"/>
    </row>
    <row r="41" spans="1:27">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spans="1:27">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spans="1:27">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spans="1:27">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spans="1:27">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spans="1:27">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spans="1:27">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7">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ht="13.5" thickBot="1">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ht="13.5" thickBot="1">
      <c r="A60" s="7" t="s">
        <v>7</v>
      </c>
      <c r="B60" s="17"/>
      <c r="C60" s="103" t="s">
        <v>42</v>
      </c>
      <c r="D60" s="104"/>
      <c r="E60" s="104"/>
      <c r="F60" s="104"/>
      <c r="G60" s="104"/>
      <c r="H60" s="104"/>
      <c r="I60" s="104"/>
      <c r="J60" s="7"/>
      <c r="K60" s="7"/>
      <c r="L60" s="7"/>
      <c r="M60" s="7"/>
      <c r="N60" s="7"/>
      <c r="O60" s="7"/>
      <c r="P60" s="7"/>
      <c r="Q60" s="7"/>
      <c r="R60" s="7"/>
      <c r="S60" s="7"/>
      <c r="T60" s="7"/>
      <c r="U60" s="7"/>
      <c r="V60" s="7"/>
      <c r="W60" s="7"/>
      <c r="X60" s="7"/>
      <c r="Y60" s="7"/>
      <c r="Z60" s="7"/>
      <c r="AA60" s="7"/>
    </row>
    <row r="61" spans="1:27">
      <c r="A61" s="7"/>
      <c r="B61" s="18"/>
      <c r="C61" s="104"/>
      <c r="D61" s="104"/>
      <c r="E61" s="104"/>
      <c r="F61" s="104"/>
      <c r="G61" s="104"/>
      <c r="H61" s="104"/>
      <c r="I61" s="104"/>
      <c r="J61" s="7"/>
      <c r="K61" s="7"/>
      <c r="L61" s="7"/>
      <c r="M61" s="7"/>
      <c r="N61" s="7"/>
      <c r="O61" s="7"/>
      <c r="P61" s="7"/>
      <c r="Q61" s="7"/>
      <c r="R61" s="7"/>
      <c r="S61" s="7"/>
      <c r="T61" s="7"/>
      <c r="U61" s="7"/>
      <c r="V61" s="7"/>
      <c r="W61" s="7"/>
      <c r="X61" s="7"/>
      <c r="Y61" s="7"/>
      <c r="Z61" s="7"/>
      <c r="AA61" s="7"/>
    </row>
    <row r="62" spans="1:27">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7">
      <c r="A63" s="112" t="s">
        <v>8</v>
      </c>
      <c r="B63" s="105"/>
      <c r="C63" s="105"/>
      <c r="D63" s="105"/>
      <c r="E63" s="105"/>
      <c r="F63" s="105"/>
      <c r="G63" s="105"/>
      <c r="H63" s="105"/>
      <c r="I63" s="105"/>
      <c r="J63" s="19"/>
      <c r="K63" s="7"/>
      <c r="L63" s="7"/>
      <c r="M63" s="7"/>
      <c r="N63" s="7"/>
      <c r="O63" s="7"/>
      <c r="P63" s="7"/>
      <c r="Q63" s="7"/>
      <c r="R63" s="7"/>
      <c r="S63" s="7"/>
      <c r="T63" s="7"/>
      <c r="U63" s="7"/>
      <c r="V63" s="7"/>
      <c r="W63" s="7"/>
      <c r="X63" s="7"/>
      <c r="Y63" s="7"/>
      <c r="Z63" s="7"/>
      <c r="AA63" s="7"/>
    </row>
    <row r="64" spans="1:27">
      <c r="A64" s="101" t="s">
        <v>43</v>
      </c>
      <c r="B64" s="105"/>
      <c r="C64" s="105"/>
      <c r="D64" s="105"/>
      <c r="E64" s="105"/>
      <c r="F64" s="105"/>
      <c r="G64" s="105"/>
      <c r="H64" s="105"/>
      <c r="I64" s="105"/>
      <c r="J64" s="7"/>
      <c r="K64" s="7"/>
      <c r="L64" s="7"/>
      <c r="M64" s="7"/>
      <c r="N64" s="7"/>
      <c r="O64" s="7"/>
      <c r="P64" s="7"/>
      <c r="Q64" s="7"/>
      <c r="R64" s="7"/>
      <c r="S64" s="7"/>
      <c r="T64" s="7"/>
      <c r="U64" s="7"/>
      <c r="V64" s="7"/>
      <c r="W64" s="7"/>
      <c r="X64" s="7"/>
      <c r="Y64" s="7"/>
      <c r="Z64" s="7"/>
      <c r="AA64" s="7"/>
    </row>
    <row r="65" spans="1:27">
      <c r="A65" s="105"/>
      <c r="B65" s="105"/>
      <c r="C65" s="105"/>
      <c r="D65" s="105"/>
      <c r="E65" s="105"/>
      <c r="F65" s="105"/>
      <c r="G65" s="105"/>
      <c r="H65" s="105"/>
      <c r="I65" s="105"/>
      <c r="J65" s="7"/>
      <c r="K65" s="7"/>
      <c r="L65" s="7"/>
      <c r="M65" s="7"/>
      <c r="N65" s="7"/>
      <c r="O65" s="7"/>
      <c r="P65" s="7"/>
      <c r="Q65" s="7"/>
      <c r="R65" s="7"/>
      <c r="S65" s="7"/>
      <c r="T65" s="7"/>
      <c r="U65" s="7"/>
      <c r="V65" s="7"/>
      <c r="W65" s="7"/>
      <c r="X65" s="7"/>
      <c r="Y65" s="7"/>
      <c r="Z65" s="7"/>
      <c r="AA65" s="7"/>
    </row>
    <row r="66" spans="1:27">
      <c r="A66" s="105"/>
      <c r="B66" s="105"/>
      <c r="C66" s="105"/>
      <c r="D66" s="105"/>
      <c r="E66" s="105"/>
      <c r="F66" s="105"/>
      <c r="G66" s="105"/>
      <c r="H66" s="105"/>
      <c r="I66" s="105"/>
      <c r="J66" s="7"/>
      <c r="K66" s="7"/>
      <c r="L66" s="7"/>
      <c r="M66" s="7"/>
      <c r="N66" s="7"/>
      <c r="O66" s="7"/>
      <c r="P66" s="7"/>
      <c r="Q66" s="7"/>
      <c r="R66" s="7"/>
      <c r="S66" s="7"/>
      <c r="T66" s="7"/>
      <c r="U66" s="7"/>
      <c r="V66" s="7"/>
      <c r="W66" s="7"/>
      <c r="X66" s="7"/>
      <c r="Y66" s="7"/>
      <c r="Z66" s="7"/>
      <c r="AA66" s="7"/>
    </row>
    <row r="67" spans="1:27">
      <c r="A67" s="20"/>
      <c r="B67" s="20"/>
      <c r="C67" s="20"/>
      <c r="D67" s="7"/>
      <c r="E67" s="7"/>
      <c r="F67" s="7"/>
      <c r="G67" s="7"/>
      <c r="H67" s="7"/>
      <c r="I67" s="21"/>
      <c r="J67" s="21"/>
      <c r="K67" s="7"/>
      <c r="L67" s="7"/>
      <c r="M67" s="7"/>
      <c r="N67" s="7"/>
      <c r="O67" s="7"/>
      <c r="P67" s="7"/>
      <c r="Q67" s="7"/>
      <c r="R67" s="7"/>
      <c r="S67" s="7"/>
      <c r="T67" s="7"/>
      <c r="U67" s="7"/>
      <c r="V67" s="7"/>
      <c r="W67" s="7"/>
      <c r="X67" s="7"/>
      <c r="Y67" s="7"/>
      <c r="Z67" s="7"/>
      <c r="AA67" s="7"/>
    </row>
    <row r="68" spans="1:27">
      <c r="A68" s="113" t="s">
        <v>44</v>
      </c>
      <c r="B68" s="105"/>
      <c r="C68" s="105"/>
      <c r="D68" s="105"/>
      <c r="E68" s="105"/>
      <c r="F68" s="105"/>
      <c r="G68" s="105"/>
      <c r="H68" s="105"/>
      <c r="I68" s="105"/>
      <c r="J68" s="21"/>
      <c r="K68" s="7"/>
      <c r="L68" s="7"/>
      <c r="M68" s="7"/>
      <c r="N68" s="7"/>
      <c r="O68" s="7"/>
      <c r="P68" s="7"/>
      <c r="Q68" s="7"/>
      <c r="R68" s="7"/>
      <c r="S68" s="7"/>
      <c r="T68" s="7"/>
      <c r="U68" s="7"/>
      <c r="V68" s="7"/>
      <c r="W68" s="7"/>
      <c r="X68" s="7"/>
      <c r="Y68" s="7"/>
      <c r="Z68" s="7"/>
      <c r="AA68" s="7"/>
    </row>
    <row r="69" spans="1:27">
      <c r="A69" s="105"/>
      <c r="B69" s="105"/>
      <c r="C69" s="105"/>
      <c r="D69" s="105"/>
      <c r="E69" s="105"/>
      <c r="F69" s="105"/>
      <c r="G69" s="105"/>
      <c r="H69" s="105"/>
      <c r="I69" s="105"/>
      <c r="J69" s="21"/>
      <c r="K69" s="7"/>
      <c r="L69" s="7"/>
      <c r="M69" s="7"/>
      <c r="N69" s="7"/>
      <c r="O69" s="7"/>
      <c r="P69" s="7"/>
      <c r="Q69" s="7"/>
      <c r="R69" s="7"/>
      <c r="S69" s="7"/>
      <c r="T69" s="7"/>
      <c r="U69" s="7"/>
      <c r="V69" s="7"/>
      <c r="W69" s="7"/>
      <c r="X69" s="7"/>
      <c r="Y69" s="7"/>
      <c r="Z69" s="7"/>
      <c r="AA69" s="7"/>
    </row>
    <row r="70" spans="1:27">
      <c r="A70" s="105"/>
      <c r="B70" s="105"/>
      <c r="C70" s="105"/>
      <c r="D70" s="105"/>
      <c r="E70" s="105"/>
      <c r="F70" s="105"/>
      <c r="G70" s="105"/>
      <c r="H70" s="105"/>
      <c r="I70" s="105"/>
      <c r="J70" s="21"/>
      <c r="K70" s="7"/>
      <c r="L70" s="7"/>
      <c r="M70" s="7"/>
      <c r="N70" s="7"/>
      <c r="O70" s="7"/>
      <c r="P70" s="7"/>
      <c r="Q70" s="7"/>
      <c r="R70" s="7"/>
      <c r="S70" s="7"/>
      <c r="T70" s="7"/>
      <c r="U70" s="7"/>
      <c r="V70" s="7"/>
      <c r="W70" s="7"/>
      <c r="X70" s="7"/>
      <c r="Y70" s="7"/>
      <c r="Z70" s="7"/>
      <c r="AA70" s="7"/>
    </row>
    <row r="71" spans="1:27" ht="18.75" customHeight="1" thickBot="1">
      <c r="A71" s="22"/>
      <c r="B71" s="20"/>
      <c r="C71" s="20"/>
      <c r="D71" s="103" t="s">
        <v>92</v>
      </c>
      <c r="E71" s="105"/>
      <c r="F71" s="105"/>
      <c r="G71" s="105"/>
      <c r="H71" s="105"/>
      <c r="I71" s="105"/>
      <c r="J71" s="21"/>
      <c r="K71" s="7"/>
      <c r="L71" s="7"/>
      <c r="M71" s="7"/>
      <c r="N71" s="7"/>
      <c r="O71" s="7"/>
      <c r="P71" s="7"/>
      <c r="Q71" s="7"/>
      <c r="R71" s="7"/>
      <c r="S71" s="7"/>
      <c r="T71" s="7"/>
      <c r="U71" s="7"/>
      <c r="V71" s="7"/>
      <c r="W71" s="7"/>
      <c r="X71" s="7"/>
      <c r="Y71" s="7"/>
      <c r="Z71" s="7"/>
      <c r="AA71" s="7"/>
    </row>
    <row r="72" spans="1:27" ht="16.149999999999999" customHeight="1">
      <c r="A72" s="72"/>
      <c r="B72" s="79" t="s">
        <v>13</v>
      </c>
      <c r="C72" s="20"/>
      <c r="D72" s="105"/>
      <c r="E72" s="105"/>
      <c r="F72" s="105"/>
      <c r="G72" s="105"/>
      <c r="H72" s="105"/>
      <c r="I72" s="105"/>
      <c r="J72" s="21"/>
      <c r="K72" s="7"/>
      <c r="L72" s="7"/>
      <c r="M72" s="7"/>
      <c r="N72" s="7"/>
      <c r="O72" s="7"/>
      <c r="P72" s="7"/>
      <c r="Q72" s="7"/>
      <c r="R72" s="7"/>
      <c r="S72" s="7"/>
      <c r="T72" s="7"/>
      <c r="U72" s="7"/>
      <c r="V72" s="7"/>
      <c r="W72" s="7"/>
      <c r="X72" s="7"/>
      <c r="Y72" s="7"/>
      <c r="Z72" s="7"/>
      <c r="AA72" s="7"/>
    </row>
    <row r="73" spans="1:27" ht="18" customHeight="1" thickBot="1">
      <c r="A73" s="80" t="s">
        <v>38</v>
      </c>
      <c r="B73" s="81">
        <f>B60</f>
        <v>0</v>
      </c>
      <c r="C73" s="20"/>
      <c r="D73" s="105"/>
      <c r="E73" s="105"/>
      <c r="F73" s="105"/>
      <c r="G73" s="105"/>
      <c r="H73" s="105"/>
      <c r="I73" s="105"/>
      <c r="J73" s="7"/>
      <c r="K73" s="7"/>
      <c r="L73" s="7"/>
      <c r="M73" s="7"/>
      <c r="N73" s="7"/>
      <c r="O73" s="7"/>
      <c r="P73" s="7"/>
      <c r="Q73" s="7"/>
      <c r="R73" s="7"/>
      <c r="S73" s="7"/>
      <c r="T73" s="7"/>
      <c r="U73" s="7"/>
      <c r="V73" s="7"/>
      <c r="W73" s="7"/>
      <c r="X73" s="7"/>
      <c r="Y73" s="7"/>
      <c r="Z73" s="7"/>
      <c r="AA73" s="7"/>
    </row>
    <row r="74" spans="1:27">
      <c r="A74" s="82">
        <v>0</v>
      </c>
      <c r="B74" s="83"/>
      <c r="C74" s="20"/>
      <c r="D74" s="105"/>
      <c r="E74" s="105"/>
      <c r="F74" s="105"/>
      <c r="G74" s="105"/>
      <c r="H74" s="105"/>
      <c r="I74" s="105"/>
      <c r="J74" s="7"/>
      <c r="K74" s="7"/>
      <c r="L74" s="7"/>
      <c r="M74" s="7"/>
      <c r="N74" s="7"/>
      <c r="O74" s="7"/>
      <c r="P74" s="7"/>
      <c r="Q74" s="7"/>
      <c r="R74" s="7"/>
      <c r="S74" s="7"/>
      <c r="T74" s="7"/>
      <c r="U74" s="7"/>
      <c r="V74" s="7"/>
      <c r="W74" s="7"/>
      <c r="X74" s="7"/>
      <c r="Y74" s="7"/>
      <c r="Z74" s="7"/>
      <c r="AA74" s="7"/>
    </row>
    <row r="75" spans="1:27">
      <c r="A75" s="82">
        <v>7.0000000000000007E-2</v>
      </c>
      <c r="B75" s="84"/>
      <c r="C75" s="20"/>
      <c r="D75" s="105"/>
      <c r="E75" s="105"/>
      <c r="F75" s="105"/>
      <c r="G75" s="105"/>
      <c r="H75" s="105"/>
      <c r="I75" s="105"/>
      <c r="J75" s="7"/>
      <c r="K75" s="7"/>
      <c r="L75" s="7"/>
      <c r="M75" s="7"/>
      <c r="N75" s="7"/>
      <c r="O75" s="7"/>
      <c r="P75" s="7"/>
      <c r="Q75" s="7"/>
      <c r="R75" s="7"/>
      <c r="S75" s="7"/>
      <c r="T75" s="7"/>
      <c r="U75" s="7"/>
      <c r="V75" s="7"/>
      <c r="W75" s="7"/>
      <c r="X75" s="7"/>
      <c r="Y75" s="7"/>
      <c r="Z75" s="7"/>
      <c r="AA75" s="7"/>
    </row>
    <row r="76" spans="1:27" ht="13.5" thickBot="1">
      <c r="A76" s="82">
        <v>0.1</v>
      </c>
      <c r="B76" s="83"/>
      <c r="C76" s="20"/>
      <c r="D76" s="105"/>
      <c r="E76" s="105"/>
      <c r="F76" s="105"/>
      <c r="G76" s="105"/>
      <c r="H76" s="105"/>
      <c r="I76" s="105"/>
      <c r="J76" s="7"/>
      <c r="K76" s="7"/>
      <c r="L76" s="7"/>
      <c r="M76" s="23"/>
      <c r="N76" s="7"/>
      <c r="O76" s="7"/>
      <c r="P76" s="7"/>
      <c r="Q76" s="7"/>
      <c r="R76" s="7"/>
      <c r="S76" s="7"/>
      <c r="T76" s="7"/>
      <c r="U76" s="7"/>
      <c r="V76" s="7"/>
      <c r="W76" s="7"/>
      <c r="X76" s="7"/>
      <c r="Y76" s="7"/>
      <c r="Z76" s="7"/>
      <c r="AA76" s="7"/>
    </row>
    <row r="77" spans="1:27" ht="13.5" thickBot="1">
      <c r="A77" s="87">
        <v>0.13</v>
      </c>
      <c r="B77" s="88"/>
      <c r="C77" s="20"/>
      <c r="D77" s="105"/>
      <c r="E77" s="105"/>
      <c r="F77" s="105"/>
      <c r="G77" s="105"/>
      <c r="H77" s="105"/>
      <c r="I77" s="105"/>
      <c r="J77" s="7"/>
      <c r="K77" s="7"/>
      <c r="L77" s="24"/>
      <c r="M77" s="25"/>
      <c r="N77" s="7"/>
      <c r="O77" s="7"/>
      <c r="P77" s="7"/>
      <c r="Q77" s="7"/>
      <c r="R77" s="7"/>
      <c r="S77" s="7"/>
      <c r="T77" s="7"/>
      <c r="U77" s="7"/>
      <c r="V77" s="7"/>
      <c r="W77" s="7"/>
      <c r="X77" s="7"/>
      <c r="Y77" s="7"/>
      <c r="Z77" s="7"/>
      <c r="AA77" s="7"/>
    </row>
    <row r="78" spans="1:27" ht="13.5" thickBot="1">
      <c r="A78" s="85">
        <v>0.2</v>
      </c>
      <c r="B78" s="86"/>
      <c r="C78" s="20"/>
      <c r="D78" s="105"/>
      <c r="E78" s="105"/>
      <c r="F78" s="105"/>
      <c r="G78" s="105"/>
      <c r="H78" s="105"/>
      <c r="I78" s="105"/>
      <c r="J78" s="7"/>
      <c r="K78" s="7"/>
      <c r="L78" s="26"/>
      <c r="M78" s="27"/>
      <c r="N78" s="7"/>
      <c r="O78" s="7"/>
      <c r="P78" s="7"/>
      <c r="Q78" s="7"/>
      <c r="R78" s="7"/>
      <c r="S78" s="7"/>
      <c r="T78" s="7"/>
      <c r="U78" s="7"/>
      <c r="V78" s="7"/>
      <c r="W78" s="7"/>
      <c r="X78" s="7"/>
      <c r="Y78" s="7"/>
      <c r="Z78" s="7"/>
      <c r="AA78" s="7"/>
    </row>
    <row r="79" spans="1:27">
      <c r="A79" s="20"/>
      <c r="B79" s="20"/>
      <c r="C79" s="20"/>
      <c r="D79" s="105"/>
      <c r="E79" s="105"/>
      <c r="F79" s="105"/>
      <c r="G79" s="105"/>
      <c r="H79" s="105"/>
      <c r="I79" s="105"/>
      <c r="J79" s="7"/>
      <c r="K79" s="7"/>
      <c r="L79" s="26"/>
      <c r="M79" s="28"/>
      <c r="N79" s="7"/>
      <c r="O79" s="7"/>
      <c r="P79" s="7"/>
      <c r="Q79" s="7"/>
      <c r="R79" s="7"/>
      <c r="S79" s="7"/>
      <c r="T79" s="7"/>
      <c r="U79" s="7"/>
      <c r="V79" s="7"/>
      <c r="W79" s="7"/>
      <c r="X79" s="7"/>
      <c r="Y79" s="7"/>
      <c r="Z79" s="7"/>
      <c r="AA79" s="7"/>
    </row>
    <row r="80" spans="1:27">
      <c r="A80" s="113" t="s">
        <v>45</v>
      </c>
      <c r="B80" s="105"/>
      <c r="C80" s="105"/>
      <c r="D80" s="105"/>
      <c r="E80" s="7"/>
      <c r="F80" s="7"/>
      <c r="G80" s="7"/>
      <c r="H80" s="7"/>
      <c r="I80" s="7"/>
      <c r="J80" s="7"/>
      <c r="K80" s="7"/>
      <c r="L80" s="26"/>
      <c r="M80" s="27"/>
      <c r="N80" s="7"/>
      <c r="O80" s="7"/>
      <c r="P80" s="7"/>
      <c r="Q80" s="7"/>
      <c r="R80" s="7"/>
      <c r="S80" s="7"/>
      <c r="T80" s="7"/>
      <c r="U80" s="7"/>
      <c r="V80" s="7"/>
      <c r="W80" s="7"/>
      <c r="X80" s="7"/>
      <c r="Y80" s="7"/>
      <c r="Z80" s="7"/>
      <c r="AA80" s="7"/>
    </row>
    <row r="81" spans="1:27">
      <c r="A81" s="105"/>
      <c r="B81" s="105"/>
      <c r="C81" s="105"/>
      <c r="D81" s="105"/>
      <c r="E81" s="7"/>
      <c r="F81" s="7"/>
      <c r="G81" s="7"/>
      <c r="H81" s="7"/>
      <c r="I81" s="7"/>
      <c r="J81" s="7"/>
      <c r="K81" s="7"/>
      <c r="L81" s="26"/>
      <c r="M81" s="28"/>
      <c r="N81" s="7"/>
      <c r="O81" s="7"/>
      <c r="P81" s="7"/>
      <c r="Q81" s="7"/>
      <c r="R81" s="7"/>
      <c r="S81" s="7"/>
      <c r="T81" s="7"/>
      <c r="U81" s="7"/>
      <c r="V81" s="7"/>
      <c r="W81" s="7"/>
      <c r="X81" s="7"/>
      <c r="Y81" s="7"/>
      <c r="Z81" s="7"/>
      <c r="AA81" s="7"/>
    </row>
    <row r="82" spans="1:27">
      <c r="A82" s="22"/>
      <c r="B82" s="29"/>
      <c r="C82" s="29"/>
      <c r="D82" s="7"/>
      <c r="E82" s="7"/>
      <c r="F82" s="7"/>
      <c r="G82" s="7"/>
      <c r="H82" s="7"/>
      <c r="I82" s="7"/>
      <c r="J82" s="7"/>
      <c r="K82" s="7"/>
      <c r="L82" s="26"/>
      <c r="M82" s="27"/>
      <c r="N82" s="7"/>
      <c r="O82" s="7"/>
      <c r="P82" s="7"/>
      <c r="Q82" s="7"/>
      <c r="R82" s="7"/>
      <c r="S82" s="7"/>
      <c r="T82" s="7"/>
      <c r="U82" s="7"/>
      <c r="V82" s="7"/>
      <c r="W82" s="7"/>
      <c r="X82" s="7"/>
      <c r="Y82" s="7"/>
      <c r="Z82" s="7"/>
      <c r="AA82" s="7"/>
    </row>
    <row r="83" spans="1:27">
      <c r="A83" s="15"/>
      <c r="B83" s="7"/>
      <c r="C83" s="7"/>
      <c r="D83" s="7"/>
      <c r="E83" s="7"/>
      <c r="F83" s="7"/>
      <c r="G83" s="7"/>
      <c r="H83" s="7"/>
      <c r="I83" s="7"/>
      <c r="J83" s="7"/>
      <c r="K83" s="7"/>
      <c r="L83" s="30"/>
      <c r="M83" s="30"/>
      <c r="N83" s="7"/>
      <c r="O83" s="7"/>
      <c r="P83" s="7"/>
      <c r="Q83" s="7"/>
      <c r="R83" s="7"/>
      <c r="S83" s="7"/>
      <c r="T83" s="7"/>
      <c r="U83" s="7"/>
      <c r="V83" s="7"/>
      <c r="W83" s="7"/>
      <c r="X83" s="7"/>
      <c r="Y83" s="7"/>
      <c r="Z83" s="7"/>
      <c r="AA83" s="7"/>
    </row>
    <row r="84" spans="1:27">
      <c r="A84" s="15"/>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c r="A85" s="15"/>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c r="A86" s="15"/>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c r="A87" s="15"/>
      <c r="B87" s="31"/>
      <c r="C87" s="7"/>
      <c r="D87" s="7"/>
      <c r="E87" s="7"/>
      <c r="F87" s="7"/>
      <c r="G87" s="7"/>
      <c r="H87" s="7"/>
      <c r="I87" s="7"/>
      <c r="J87" s="7"/>
      <c r="K87" s="7"/>
      <c r="L87" s="7"/>
      <c r="M87" s="7"/>
      <c r="N87" s="7"/>
      <c r="O87" s="7"/>
      <c r="P87" s="7"/>
      <c r="Q87" s="7"/>
      <c r="R87" s="7"/>
      <c r="S87" s="7"/>
      <c r="T87" s="7"/>
      <c r="U87" s="7"/>
      <c r="V87" s="7"/>
      <c r="W87" s="7"/>
      <c r="X87" s="7"/>
      <c r="Y87" s="7"/>
      <c r="Z87" s="7"/>
      <c r="AA87" s="7"/>
    </row>
    <row r="88" spans="1:27">
      <c r="A88" s="15"/>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c r="A89" s="15"/>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c r="A90" s="15"/>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c r="A91" s="15"/>
      <c r="B91" s="7"/>
      <c r="C91" s="7"/>
      <c r="D91" s="7"/>
      <c r="E91" s="7"/>
      <c r="F91" s="7" t="s">
        <v>61</v>
      </c>
      <c r="G91" s="7"/>
      <c r="H91" s="7"/>
      <c r="I91" s="7"/>
      <c r="J91" s="7"/>
      <c r="K91" s="7"/>
      <c r="L91" s="7"/>
      <c r="M91" s="7"/>
      <c r="N91" s="7"/>
      <c r="O91" s="7"/>
      <c r="P91" s="7"/>
      <c r="Q91" s="7"/>
      <c r="R91" s="7"/>
      <c r="S91" s="7"/>
      <c r="T91" s="7"/>
      <c r="U91" s="7"/>
      <c r="V91" s="7"/>
      <c r="W91" s="7"/>
      <c r="X91" s="7"/>
      <c r="Y91" s="7"/>
      <c r="Z91" s="7"/>
      <c r="AA91" s="7"/>
    </row>
    <row r="92" spans="1:27">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c r="A94" s="7"/>
      <c r="B94" s="7"/>
      <c r="C94" s="7"/>
      <c r="D94" s="7"/>
      <c r="E94" s="7"/>
      <c r="F94" s="7"/>
      <c r="G94" s="7"/>
      <c r="H94" s="7"/>
      <c r="I94" s="7"/>
      <c r="J94" s="7"/>
      <c r="K94" s="7"/>
      <c r="L94" s="12"/>
      <c r="M94" s="7"/>
      <c r="N94" s="7"/>
      <c r="O94" s="7"/>
      <c r="P94" s="7"/>
      <c r="Q94" s="7"/>
      <c r="R94" s="7"/>
      <c r="S94" s="7"/>
      <c r="T94" s="7"/>
      <c r="U94" s="7"/>
      <c r="V94" s="7"/>
      <c r="W94" s="7"/>
      <c r="X94" s="7"/>
      <c r="Y94" s="7"/>
      <c r="Z94" s="7"/>
      <c r="AA94" s="7"/>
    </row>
    <row r="95" spans="1:27">
      <c r="A95" s="7"/>
      <c r="B95" s="7"/>
      <c r="C95" s="7"/>
      <c r="D95" s="7"/>
      <c r="E95" s="7"/>
      <c r="F95" s="7"/>
      <c r="G95" s="7"/>
      <c r="H95" s="7"/>
      <c r="I95" s="7"/>
      <c r="J95" s="7"/>
      <c r="K95" s="7"/>
      <c r="L95" s="12"/>
      <c r="M95" s="7"/>
      <c r="N95" s="7"/>
      <c r="O95" s="7"/>
      <c r="P95" s="7"/>
      <c r="Q95" s="7"/>
      <c r="R95" s="7"/>
      <c r="S95" s="7"/>
      <c r="T95" s="7"/>
      <c r="U95" s="7"/>
      <c r="V95" s="7"/>
      <c r="W95" s="7"/>
      <c r="X95" s="7"/>
      <c r="Y95" s="7"/>
      <c r="Z95" s="7"/>
      <c r="AA95" s="7"/>
    </row>
    <row r="96" spans="1:27">
      <c r="A96" s="101" t="s">
        <v>46</v>
      </c>
      <c r="B96" s="105"/>
      <c r="C96" s="105"/>
      <c r="D96" s="105"/>
      <c r="E96" s="105"/>
      <c r="F96" s="105"/>
      <c r="G96" s="105"/>
      <c r="H96" s="105"/>
      <c r="I96" s="105"/>
      <c r="J96" s="7"/>
      <c r="K96" s="7"/>
      <c r="L96" s="12"/>
      <c r="M96" s="7"/>
      <c r="N96" s="7"/>
      <c r="O96" s="7"/>
      <c r="P96" s="7"/>
      <c r="Q96" s="7"/>
      <c r="R96" s="7"/>
      <c r="S96" s="7"/>
      <c r="T96" s="7"/>
      <c r="U96" s="7"/>
      <c r="V96" s="7"/>
      <c r="W96" s="7"/>
      <c r="X96" s="7"/>
      <c r="Y96" s="7"/>
      <c r="Z96" s="7"/>
      <c r="AA96" s="7"/>
    </row>
    <row r="97" spans="1:27">
      <c r="A97" s="105"/>
      <c r="B97" s="105"/>
      <c r="C97" s="105"/>
      <c r="D97" s="105"/>
      <c r="E97" s="105"/>
      <c r="F97" s="105"/>
      <c r="G97" s="105"/>
      <c r="H97" s="105"/>
      <c r="I97" s="105"/>
      <c r="J97" s="7"/>
      <c r="K97" s="7"/>
      <c r="L97" s="12"/>
      <c r="M97" s="7"/>
      <c r="N97" s="7"/>
      <c r="O97" s="7"/>
      <c r="P97" s="7"/>
      <c r="Q97" s="7"/>
      <c r="R97" s="7"/>
      <c r="S97" s="7"/>
      <c r="T97" s="7"/>
      <c r="U97" s="7"/>
      <c r="V97" s="7"/>
      <c r="W97" s="7"/>
      <c r="X97" s="7"/>
      <c r="Y97" s="7"/>
      <c r="Z97" s="7"/>
      <c r="AA97" s="7"/>
    </row>
    <row r="98" spans="1:27" ht="13.5" thickBot="1">
      <c r="A98" s="15"/>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c r="A99" s="72"/>
      <c r="B99" s="109" t="s">
        <v>16</v>
      </c>
      <c r="C99" s="110"/>
      <c r="D99" s="111"/>
      <c r="E99" s="7"/>
      <c r="F99" s="7"/>
      <c r="G99" s="29"/>
      <c r="H99" s="7"/>
      <c r="I99" s="7"/>
      <c r="J99" s="7"/>
      <c r="K99" s="7"/>
      <c r="L99" s="7"/>
      <c r="M99" s="7"/>
      <c r="N99" s="7"/>
      <c r="O99" s="7"/>
      <c r="P99" s="7"/>
      <c r="Q99" s="7"/>
      <c r="R99" s="7"/>
      <c r="S99" s="7"/>
      <c r="T99" s="7"/>
      <c r="U99" s="7"/>
      <c r="V99" s="7"/>
      <c r="W99" s="7"/>
      <c r="X99" s="7"/>
      <c r="Y99" s="7"/>
      <c r="Z99" s="7"/>
      <c r="AA99" s="7"/>
    </row>
    <row r="100" spans="1:27">
      <c r="A100" s="93" t="s">
        <v>1</v>
      </c>
      <c r="B100" s="89">
        <v>7.0000000000000007E-2</v>
      </c>
      <c r="C100" s="90">
        <v>0.1</v>
      </c>
      <c r="D100" s="94">
        <v>0.13</v>
      </c>
      <c r="E100" s="7"/>
      <c r="F100" s="7"/>
      <c r="G100" s="7"/>
      <c r="H100" s="7"/>
      <c r="I100" s="7"/>
      <c r="J100" s="7"/>
      <c r="K100" s="7"/>
      <c r="L100" s="7"/>
      <c r="M100" s="7"/>
      <c r="N100" s="7"/>
      <c r="O100" s="7"/>
      <c r="P100" s="7"/>
      <c r="Q100" s="7"/>
      <c r="R100" s="7"/>
      <c r="S100" s="7"/>
      <c r="T100" s="7"/>
      <c r="U100" s="7"/>
      <c r="V100" s="7"/>
      <c r="W100" s="7"/>
      <c r="X100" s="7"/>
      <c r="Y100" s="7"/>
      <c r="Z100" s="7"/>
      <c r="AA100" s="7"/>
    </row>
    <row r="101" spans="1:27">
      <c r="A101" s="95">
        <v>0</v>
      </c>
      <c r="B101" s="91"/>
      <c r="C101" s="92"/>
      <c r="D101" s="96"/>
      <c r="E101" s="7"/>
      <c r="F101" s="7"/>
      <c r="G101" s="7"/>
      <c r="H101" s="7"/>
      <c r="I101" s="7"/>
      <c r="J101" s="7"/>
      <c r="K101" s="7"/>
      <c r="L101" s="7"/>
      <c r="M101" s="7"/>
      <c r="N101" s="7"/>
      <c r="O101" s="7"/>
      <c r="P101" s="7"/>
      <c r="Q101" s="7"/>
      <c r="R101" s="7"/>
      <c r="S101" s="7"/>
      <c r="T101" s="7"/>
      <c r="U101" s="7"/>
      <c r="V101" s="7"/>
      <c r="W101" s="7"/>
      <c r="X101" s="7"/>
      <c r="Y101" s="7"/>
      <c r="Z101" s="7"/>
      <c r="AA101" s="7"/>
    </row>
    <row r="102" spans="1:27">
      <c r="A102" s="95">
        <v>1</v>
      </c>
      <c r="B102" s="91"/>
      <c r="C102" s="92"/>
      <c r="D102" s="96"/>
      <c r="E102" s="7"/>
      <c r="F102" s="7"/>
      <c r="G102" s="7"/>
      <c r="H102" s="7"/>
      <c r="I102" s="7"/>
      <c r="J102" s="7"/>
      <c r="K102" s="7"/>
      <c r="L102" s="7"/>
      <c r="M102" s="7"/>
      <c r="N102" s="7"/>
      <c r="O102" s="7"/>
      <c r="P102" s="7"/>
      <c r="Q102" s="7"/>
      <c r="R102" s="7"/>
      <c r="S102" s="7"/>
      <c r="T102" s="7"/>
      <c r="U102" s="7"/>
      <c r="V102" s="7"/>
      <c r="W102" s="7"/>
      <c r="X102" s="7"/>
      <c r="Y102" s="7"/>
      <c r="Z102" s="7"/>
      <c r="AA102" s="7"/>
    </row>
    <row r="103" spans="1:27">
      <c r="A103" s="95">
        <v>2</v>
      </c>
      <c r="B103" s="91"/>
      <c r="C103" s="92"/>
      <c r="D103" s="96"/>
      <c r="E103" s="7"/>
      <c r="F103" s="7"/>
      <c r="G103" s="7"/>
      <c r="H103" s="7"/>
      <c r="I103" s="7"/>
      <c r="J103" s="7"/>
      <c r="K103" s="7"/>
      <c r="L103" s="7"/>
      <c r="M103" s="7"/>
      <c r="N103" s="7"/>
      <c r="O103" s="7"/>
      <c r="P103" s="7"/>
      <c r="Q103" s="7"/>
      <c r="R103" s="7"/>
      <c r="S103" s="7"/>
      <c r="T103" s="7"/>
      <c r="U103" s="7"/>
      <c r="V103" s="7"/>
      <c r="W103" s="7"/>
      <c r="X103" s="7"/>
      <c r="Y103" s="7"/>
      <c r="Z103" s="7"/>
      <c r="AA103" s="7"/>
    </row>
    <row r="104" spans="1:27">
      <c r="A104" s="95">
        <v>3</v>
      </c>
      <c r="B104" s="91"/>
      <c r="C104" s="92"/>
      <c r="D104" s="96"/>
      <c r="E104" s="7"/>
      <c r="F104" s="7"/>
      <c r="G104" s="7"/>
      <c r="H104" s="7"/>
      <c r="I104" s="7"/>
      <c r="J104" s="7"/>
      <c r="K104" s="7"/>
      <c r="L104" s="7"/>
      <c r="M104" s="7"/>
      <c r="N104" s="7"/>
      <c r="O104" s="7"/>
      <c r="P104" s="7"/>
      <c r="Q104" s="7"/>
      <c r="R104" s="7"/>
      <c r="S104" s="7"/>
      <c r="T104" s="7"/>
      <c r="U104" s="7"/>
      <c r="V104" s="7"/>
      <c r="W104" s="7"/>
      <c r="X104" s="7"/>
      <c r="Y104" s="7"/>
      <c r="Z104" s="7"/>
      <c r="AA104" s="7"/>
    </row>
    <row r="105" spans="1:27">
      <c r="A105" s="95">
        <v>4</v>
      </c>
      <c r="B105" s="91"/>
      <c r="C105" s="92"/>
      <c r="D105" s="96"/>
      <c r="E105" s="7"/>
      <c r="F105" s="7"/>
      <c r="G105" s="7"/>
      <c r="H105" s="7"/>
      <c r="I105" s="7"/>
      <c r="J105" s="7"/>
      <c r="K105" s="7"/>
      <c r="L105" s="7"/>
      <c r="M105" s="7"/>
      <c r="N105" s="7"/>
      <c r="O105" s="7"/>
      <c r="P105" s="7"/>
      <c r="Q105" s="7"/>
      <c r="R105" s="7"/>
      <c r="S105" s="7"/>
      <c r="T105" s="7"/>
      <c r="U105" s="7"/>
      <c r="V105" s="7"/>
      <c r="W105" s="7"/>
      <c r="X105" s="7"/>
      <c r="Y105" s="7"/>
      <c r="Z105" s="7"/>
      <c r="AA105" s="7"/>
    </row>
    <row r="106" spans="1:27">
      <c r="A106" s="95">
        <v>5</v>
      </c>
      <c r="B106" s="91"/>
      <c r="C106" s="92"/>
      <c r="D106" s="96"/>
      <c r="E106" s="7"/>
      <c r="F106" s="7"/>
      <c r="G106" s="7"/>
      <c r="H106" s="7"/>
      <c r="I106" s="7"/>
      <c r="J106" s="7"/>
      <c r="K106" s="7"/>
      <c r="L106" s="7"/>
      <c r="M106" s="7"/>
      <c r="N106" s="7"/>
      <c r="O106" s="7"/>
      <c r="P106" s="7"/>
      <c r="Q106" s="7"/>
      <c r="R106" s="7"/>
      <c r="S106" s="7"/>
      <c r="T106" s="7"/>
      <c r="U106" s="7"/>
      <c r="V106" s="7"/>
      <c r="W106" s="7"/>
      <c r="X106" s="7"/>
      <c r="Y106" s="7"/>
      <c r="Z106" s="7"/>
      <c r="AA106" s="7"/>
    </row>
    <row r="107" spans="1:27">
      <c r="A107" s="95">
        <v>6</v>
      </c>
      <c r="B107" s="91"/>
      <c r="C107" s="92"/>
      <c r="D107" s="96"/>
      <c r="E107" s="7"/>
      <c r="F107" s="7"/>
      <c r="G107" s="7"/>
      <c r="H107" s="7"/>
      <c r="I107" s="7"/>
      <c r="J107" s="29"/>
      <c r="K107" s="7"/>
      <c r="L107" s="7"/>
      <c r="M107" s="7"/>
      <c r="N107" s="7"/>
      <c r="O107" s="7"/>
      <c r="P107" s="7"/>
      <c r="Q107" s="7"/>
      <c r="R107" s="7"/>
      <c r="S107" s="7"/>
      <c r="T107" s="7"/>
      <c r="U107" s="7"/>
      <c r="V107" s="7"/>
      <c r="W107" s="7"/>
      <c r="X107" s="7"/>
      <c r="Y107" s="7"/>
      <c r="Z107" s="7"/>
      <c r="AA107" s="7"/>
    </row>
    <row r="108" spans="1:27">
      <c r="A108" s="95">
        <v>7</v>
      </c>
      <c r="B108" s="91"/>
      <c r="C108" s="92"/>
      <c r="D108" s="96"/>
      <c r="E108" s="7"/>
      <c r="F108" s="7"/>
      <c r="G108" s="7"/>
      <c r="H108" s="7"/>
      <c r="I108" s="7"/>
      <c r="J108" s="29"/>
      <c r="K108" s="7"/>
      <c r="L108" s="7"/>
      <c r="M108" s="7"/>
      <c r="N108" s="7"/>
      <c r="O108" s="7"/>
      <c r="P108" s="7"/>
      <c r="Q108" s="7"/>
      <c r="R108" s="7"/>
      <c r="S108" s="7"/>
      <c r="T108" s="7"/>
      <c r="U108" s="7"/>
      <c r="V108" s="7"/>
      <c r="W108" s="7"/>
      <c r="X108" s="7"/>
      <c r="Y108" s="7"/>
      <c r="Z108" s="7"/>
      <c r="AA108" s="7"/>
    </row>
    <row r="109" spans="1:27">
      <c r="A109" s="95">
        <v>8</v>
      </c>
      <c r="B109" s="91"/>
      <c r="C109" s="92"/>
      <c r="D109" s="96"/>
      <c r="E109" s="7"/>
      <c r="F109" s="7"/>
      <c r="G109" s="7"/>
      <c r="H109" s="7"/>
      <c r="I109" s="7"/>
      <c r="J109" s="29"/>
      <c r="K109" s="7"/>
      <c r="L109" s="7"/>
      <c r="M109" s="7"/>
      <c r="N109" s="7"/>
      <c r="O109" s="7"/>
      <c r="P109" s="7"/>
      <c r="Q109" s="7"/>
      <c r="R109" s="7"/>
      <c r="S109" s="7"/>
      <c r="T109" s="7"/>
      <c r="U109" s="7"/>
      <c r="V109" s="7"/>
      <c r="W109" s="7"/>
      <c r="X109" s="7"/>
      <c r="Y109" s="7"/>
      <c r="Z109" s="7"/>
      <c r="AA109" s="7"/>
    </row>
    <row r="110" spans="1:27">
      <c r="A110" s="95">
        <v>9</v>
      </c>
      <c r="B110" s="91"/>
      <c r="C110" s="92"/>
      <c r="D110" s="96"/>
      <c r="E110" s="7"/>
      <c r="F110" s="7"/>
      <c r="G110" s="7"/>
      <c r="H110" s="7"/>
      <c r="I110" s="7"/>
      <c r="J110" s="29"/>
      <c r="K110" s="7"/>
      <c r="L110" s="7"/>
      <c r="M110" s="7"/>
      <c r="N110" s="7"/>
      <c r="O110" s="7"/>
      <c r="P110" s="7"/>
      <c r="Q110" s="7"/>
      <c r="R110" s="7"/>
      <c r="S110" s="7"/>
      <c r="T110" s="7"/>
      <c r="U110" s="7"/>
      <c r="V110" s="7"/>
      <c r="W110" s="7"/>
      <c r="X110" s="7"/>
      <c r="Y110" s="7"/>
      <c r="Z110" s="7"/>
      <c r="AA110" s="7"/>
    </row>
    <row r="111" spans="1:27" ht="13.5" thickBot="1">
      <c r="A111" s="97">
        <v>10</v>
      </c>
      <c r="B111" s="98"/>
      <c r="C111" s="99"/>
      <c r="D111" s="100"/>
      <c r="E111" s="7"/>
      <c r="F111" s="7"/>
      <c r="G111" s="7"/>
      <c r="H111" s="7"/>
      <c r="I111" s="7"/>
      <c r="J111" s="29"/>
      <c r="K111" s="7"/>
      <c r="L111" s="7"/>
      <c r="M111" s="7"/>
      <c r="N111" s="7"/>
      <c r="O111" s="7"/>
      <c r="P111" s="7"/>
      <c r="Q111" s="7"/>
      <c r="R111" s="7"/>
      <c r="S111" s="7"/>
      <c r="T111" s="7"/>
      <c r="U111" s="7"/>
      <c r="V111" s="7"/>
      <c r="W111" s="7"/>
      <c r="X111" s="7"/>
      <c r="Y111" s="7"/>
      <c r="Z111" s="7"/>
      <c r="AA111" s="7"/>
    </row>
    <row r="112" spans="1:27">
      <c r="A112" s="20"/>
      <c r="B112" s="32"/>
      <c r="C112" s="33"/>
      <c r="D112" s="34"/>
      <c r="E112" s="7"/>
      <c r="F112" s="20"/>
      <c r="G112" s="29"/>
      <c r="H112" s="35" t="s">
        <v>37</v>
      </c>
      <c r="I112" s="29"/>
      <c r="J112" s="29"/>
      <c r="K112" s="7"/>
      <c r="L112" s="7"/>
      <c r="M112" s="7"/>
      <c r="N112" s="7"/>
      <c r="O112" s="7"/>
      <c r="P112" s="7"/>
      <c r="Q112" s="7"/>
      <c r="R112" s="7"/>
      <c r="S112" s="7"/>
      <c r="T112" s="7"/>
      <c r="U112" s="7"/>
      <c r="V112" s="7"/>
      <c r="W112" s="7"/>
      <c r="X112" s="7"/>
      <c r="Y112" s="7"/>
      <c r="Z112" s="7"/>
      <c r="AA112" s="7"/>
    </row>
    <row r="113" spans="1:27" ht="13.5" thickBot="1">
      <c r="A113" s="36"/>
      <c r="B113" s="7"/>
      <c r="C113" s="7"/>
      <c r="D113" s="34"/>
      <c r="E113" s="7"/>
      <c r="F113" s="20"/>
      <c r="G113" s="29"/>
      <c r="H113" s="35" t="s">
        <v>58</v>
      </c>
      <c r="I113" s="7"/>
      <c r="J113" s="6"/>
      <c r="K113" s="6"/>
      <c r="L113" s="7"/>
      <c r="M113" s="7"/>
      <c r="N113" s="7"/>
      <c r="O113" s="7"/>
      <c r="P113" s="7"/>
      <c r="Q113" s="7"/>
      <c r="R113" s="7"/>
      <c r="S113" s="7"/>
      <c r="T113" s="7"/>
      <c r="U113" s="7"/>
      <c r="V113" s="7"/>
      <c r="W113" s="7"/>
      <c r="X113" s="7"/>
      <c r="Y113" s="7"/>
      <c r="Z113" s="7"/>
      <c r="AA113" s="7"/>
    </row>
    <row r="114" spans="1:27" ht="13.5" thickBot="1">
      <c r="A114" s="20"/>
      <c r="B114" s="32"/>
      <c r="C114" s="33"/>
      <c r="D114" s="34"/>
      <c r="E114" s="7"/>
      <c r="F114" s="20"/>
      <c r="G114" s="29"/>
      <c r="H114" s="37">
        <v>0.2</v>
      </c>
      <c r="I114" s="29"/>
      <c r="J114" s="7"/>
      <c r="K114" s="7"/>
      <c r="L114" s="7"/>
      <c r="M114" s="7"/>
      <c r="N114" s="7"/>
      <c r="O114" s="7"/>
      <c r="P114" s="7"/>
      <c r="Q114" s="7"/>
      <c r="R114" s="7"/>
      <c r="S114" s="7"/>
      <c r="T114" s="7"/>
      <c r="U114" s="7"/>
      <c r="V114" s="7"/>
      <c r="W114" s="7"/>
      <c r="X114" s="7"/>
      <c r="Y114" s="7"/>
      <c r="Z114" s="7"/>
      <c r="AA114" s="7"/>
    </row>
    <row r="115" spans="1:27">
      <c r="A115" s="20"/>
      <c r="B115" s="32"/>
      <c r="C115" s="33"/>
      <c r="D115" s="34"/>
      <c r="E115" s="7"/>
      <c r="F115" s="20"/>
      <c r="G115" s="29"/>
      <c r="H115" s="7"/>
      <c r="I115" s="29"/>
      <c r="J115" s="7"/>
      <c r="K115" s="7"/>
      <c r="L115" s="7"/>
      <c r="M115" s="7"/>
      <c r="N115" s="7"/>
      <c r="O115" s="7"/>
      <c r="P115" s="7"/>
      <c r="Q115" s="7"/>
      <c r="R115" s="7"/>
      <c r="S115" s="7"/>
      <c r="T115" s="7"/>
      <c r="U115" s="7"/>
      <c r="V115" s="7"/>
      <c r="W115" s="7"/>
      <c r="X115" s="7"/>
      <c r="Y115" s="7"/>
      <c r="Z115" s="7"/>
      <c r="AA115" s="7"/>
    </row>
    <row r="116" spans="1:27">
      <c r="A116" s="20"/>
      <c r="B116" s="32"/>
      <c r="C116" s="33"/>
      <c r="D116" s="34"/>
      <c r="E116" s="7"/>
      <c r="F116" s="20"/>
      <c r="G116" s="29"/>
      <c r="H116" s="7"/>
      <c r="I116" s="7"/>
      <c r="J116" s="7"/>
      <c r="K116" s="7"/>
      <c r="L116" s="7"/>
      <c r="M116" s="7"/>
      <c r="N116" s="7"/>
      <c r="O116" s="7"/>
      <c r="P116" s="7"/>
      <c r="Q116" s="7"/>
      <c r="R116" s="7"/>
      <c r="S116" s="7"/>
      <c r="T116" s="7"/>
      <c r="U116" s="7"/>
      <c r="V116" s="7"/>
      <c r="W116" s="7"/>
      <c r="X116" s="7"/>
      <c r="Y116" s="7"/>
      <c r="Z116" s="7"/>
      <c r="AA116" s="7"/>
    </row>
    <row r="117" spans="1:27" ht="13.5" thickBot="1">
      <c r="A117" s="7"/>
      <c r="B117" s="7"/>
      <c r="C117" s="7"/>
      <c r="D117" s="7"/>
      <c r="E117" s="7"/>
      <c r="F117" s="29"/>
      <c r="G117" s="29"/>
      <c r="H117" s="38" t="s">
        <v>59</v>
      </c>
      <c r="I117" s="7"/>
      <c r="J117" s="7"/>
      <c r="K117" s="7"/>
      <c r="L117" s="7"/>
      <c r="M117" s="7"/>
      <c r="N117" s="7"/>
      <c r="O117" s="7"/>
      <c r="P117" s="7"/>
      <c r="Q117" s="7"/>
      <c r="R117" s="7"/>
      <c r="S117" s="7"/>
      <c r="T117" s="7"/>
      <c r="U117" s="7"/>
      <c r="V117" s="7"/>
      <c r="W117" s="7"/>
      <c r="X117" s="7"/>
      <c r="Y117" s="7"/>
      <c r="Z117" s="7"/>
      <c r="AA117" s="7"/>
    </row>
    <row r="118" spans="1:27">
      <c r="A118" s="7"/>
      <c r="B118" s="7"/>
      <c r="C118" s="7"/>
      <c r="D118" s="7"/>
      <c r="E118" s="7"/>
      <c r="F118" s="7"/>
      <c r="G118" s="7"/>
      <c r="H118" s="39">
        <f t="shared" ref="H118:H128" si="0">PV($H$114,$B$33-A101,-$B$35,-$B$36)</f>
        <v>580.75279144492288</v>
      </c>
      <c r="I118" s="7"/>
      <c r="J118" s="7"/>
      <c r="K118" s="7"/>
      <c r="L118" s="7"/>
      <c r="M118" s="7"/>
      <c r="N118" s="7"/>
      <c r="O118" s="7"/>
      <c r="P118" s="7"/>
      <c r="Q118" s="7"/>
      <c r="R118" s="7"/>
      <c r="S118" s="7"/>
      <c r="T118" s="7"/>
      <c r="U118" s="7"/>
      <c r="V118" s="7"/>
      <c r="W118" s="7"/>
      <c r="X118" s="7"/>
      <c r="Y118" s="7"/>
      <c r="Z118" s="7"/>
      <c r="AA118" s="7"/>
    </row>
    <row r="119" spans="1:27">
      <c r="A119" s="7"/>
      <c r="B119" s="7"/>
      <c r="C119" s="7"/>
      <c r="D119" s="7"/>
      <c r="E119" s="7"/>
      <c r="F119" s="7"/>
      <c r="G119" s="7"/>
      <c r="H119" s="40">
        <f t="shared" si="0"/>
        <v>596.90334973390736</v>
      </c>
      <c r="I119" s="7"/>
      <c r="J119" s="7"/>
      <c r="K119" s="7"/>
      <c r="L119" s="7"/>
      <c r="M119" s="7"/>
      <c r="N119" s="7"/>
      <c r="O119" s="7"/>
      <c r="P119" s="7"/>
      <c r="Q119" s="7"/>
      <c r="R119" s="7"/>
      <c r="S119" s="7"/>
      <c r="T119" s="7"/>
      <c r="U119" s="7"/>
      <c r="V119" s="7"/>
      <c r="W119" s="7"/>
      <c r="X119" s="7"/>
      <c r="Y119" s="7"/>
      <c r="Z119" s="7"/>
      <c r="AA119" s="7"/>
    </row>
    <row r="120" spans="1:27">
      <c r="A120" s="7"/>
      <c r="B120" s="7"/>
      <c r="C120" s="7"/>
      <c r="D120" s="7"/>
      <c r="E120" s="7"/>
      <c r="F120" s="7"/>
      <c r="G120" s="7"/>
      <c r="H120" s="40">
        <f t="shared" si="0"/>
        <v>616.28401968068897</v>
      </c>
      <c r="I120" s="7"/>
      <c r="J120" s="29"/>
      <c r="K120" s="29"/>
      <c r="L120" s="7"/>
      <c r="M120" s="7"/>
      <c r="N120" s="7"/>
      <c r="O120" s="7"/>
      <c r="P120" s="7"/>
      <c r="Q120" s="7"/>
      <c r="R120" s="7"/>
      <c r="S120" s="7"/>
      <c r="T120" s="7"/>
      <c r="U120" s="7"/>
      <c r="V120" s="7"/>
      <c r="W120" s="7"/>
      <c r="X120" s="7"/>
      <c r="Y120" s="7"/>
      <c r="Z120" s="7"/>
      <c r="AA120" s="7"/>
    </row>
    <row r="121" spans="1:27">
      <c r="A121" s="7"/>
      <c r="B121" s="7"/>
      <c r="C121" s="7"/>
      <c r="D121" s="7"/>
      <c r="E121" s="7"/>
      <c r="F121" s="7"/>
      <c r="G121" s="7"/>
      <c r="H121" s="40">
        <f t="shared" si="0"/>
        <v>639.54082361682674</v>
      </c>
      <c r="I121" s="7"/>
      <c r="J121" s="41"/>
      <c r="K121" s="42"/>
      <c r="L121" s="7"/>
      <c r="M121" s="7"/>
      <c r="N121" s="7"/>
      <c r="O121" s="7"/>
      <c r="P121" s="7"/>
      <c r="Q121" s="7"/>
      <c r="R121" s="7"/>
      <c r="S121" s="7"/>
      <c r="T121" s="7"/>
      <c r="U121" s="7"/>
      <c r="V121" s="7"/>
      <c r="W121" s="7"/>
      <c r="X121" s="7"/>
      <c r="Y121" s="7"/>
      <c r="Z121" s="7"/>
      <c r="AA121" s="7"/>
    </row>
    <row r="122" spans="1:27">
      <c r="A122" s="7"/>
      <c r="B122" s="7"/>
      <c r="C122" s="7"/>
      <c r="D122" s="7"/>
      <c r="E122" s="7"/>
      <c r="F122" s="7"/>
      <c r="G122" s="7"/>
      <c r="H122" s="40">
        <f t="shared" si="0"/>
        <v>667.44898834019205</v>
      </c>
      <c r="I122" s="7"/>
      <c r="J122" s="29"/>
      <c r="K122" s="29"/>
      <c r="L122" s="7"/>
      <c r="M122" s="7"/>
      <c r="N122" s="7"/>
      <c r="O122" s="7"/>
      <c r="P122" s="7"/>
      <c r="Q122" s="7"/>
      <c r="R122" s="7"/>
      <c r="S122" s="7"/>
      <c r="T122" s="7"/>
      <c r="U122" s="7"/>
      <c r="V122" s="7"/>
      <c r="W122" s="7"/>
      <c r="X122" s="7"/>
      <c r="Y122" s="7"/>
      <c r="Z122" s="7"/>
      <c r="AA122" s="7"/>
    </row>
    <row r="123" spans="1:27">
      <c r="A123" s="7"/>
      <c r="B123" s="7"/>
      <c r="C123" s="7"/>
      <c r="D123" s="7"/>
      <c r="E123" s="7"/>
      <c r="F123" s="7"/>
      <c r="G123" s="7"/>
      <c r="H123" s="40">
        <f t="shared" si="0"/>
        <v>700.93878600823041</v>
      </c>
      <c r="I123" s="7"/>
      <c r="J123" s="29"/>
      <c r="K123" s="29"/>
      <c r="L123" s="7"/>
      <c r="M123" s="7"/>
      <c r="N123" s="7"/>
      <c r="O123" s="7"/>
      <c r="P123" s="7"/>
      <c r="Q123" s="7"/>
      <c r="R123" s="7"/>
      <c r="S123" s="7"/>
      <c r="T123" s="7"/>
      <c r="U123" s="7"/>
      <c r="V123" s="7"/>
      <c r="W123" s="7"/>
      <c r="X123" s="7"/>
      <c r="Y123" s="7"/>
      <c r="Z123" s="7"/>
      <c r="AA123" s="7"/>
    </row>
    <row r="124" spans="1:27">
      <c r="A124" s="7"/>
      <c r="B124" s="7"/>
      <c r="C124" s="7"/>
      <c r="D124" s="7"/>
      <c r="E124" s="7"/>
      <c r="F124" s="7"/>
      <c r="G124" s="7"/>
      <c r="H124" s="40">
        <f t="shared" si="0"/>
        <v>741.12654320987656</v>
      </c>
      <c r="I124" s="7"/>
      <c r="J124" s="29"/>
      <c r="K124" s="29"/>
      <c r="L124" s="7"/>
      <c r="M124" s="7"/>
      <c r="N124" s="7"/>
      <c r="O124" s="7"/>
      <c r="P124" s="7"/>
      <c r="Q124" s="7"/>
      <c r="R124" s="7"/>
      <c r="S124" s="7"/>
      <c r="T124" s="7"/>
      <c r="U124" s="7"/>
      <c r="V124" s="7"/>
      <c r="W124" s="7"/>
      <c r="X124" s="7"/>
      <c r="Y124" s="7"/>
      <c r="Z124" s="7"/>
      <c r="AA124" s="7"/>
    </row>
    <row r="125" spans="1:27">
      <c r="A125" s="7"/>
      <c r="B125" s="7"/>
      <c r="C125" s="7"/>
      <c r="D125" s="7"/>
      <c r="E125" s="7"/>
      <c r="F125" s="7"/>
      <c r="G125" s="7"/>
      <c r="H125" s="40">
        <f t="shared" si="0"/>
        <v>789.35185185185185</v>
      </c>
      <c r="I125" s="7"/>
      <c r="J125" s="29"/>
      <c r="K125" s="7"/>
      <c r="L125" s="7"/>
      <c r="M125" s="7"/>
      <c r="N125" s="7"/>
      <c r="O125" s="7"/>
      <c r="P125" s="7"/>
      <c r="Q125" s="7"/>
      <c r="R125" s="7"/>
      <c r="S125" s="7"/>
      <c r="T125" s="7"/>
      <c r="U125" s="7"/>
      <c r="V125" s="7"/>
      <c r="W125" s="7"/>
      <c r="X125" s="7"/>
      <c r="Y125" s="7"/>
      <c r="Z125" s="7"/>
      <c r="AA125" s="7"/>
    </row>
    <row r="126" spans="1:27">
      <c r="A126" s="7"/>
      <c r="B126" s="7"/>
      <c r="C126" s="7"/>
      <c r="D126" s="7"/>
      <c r="E126" s="7"/>
      <c r="F126" s="7"/>
      <c r="G126" s="7"/>
      <c r="H126" s="40">
        <f t="shared" si="0"/>
        <v>847.22222222222229</v>
      </c>
      <c r="I126" s="7"/>
      <c r="J126" s="7"/>
      <c r="K126" s="7"/>
      <c r="L126" s="7"/>
      <c r="M126" s="7"/>
      <c r="N126" s="7"/>
      <c r="O126" s="7"/>
      <c r="P126" s="7"/>
      <c r="Q126" s="7"/>
      <c r="R126" s="7"/>
      <c r="S126" s="7"/>
      <c r="T126" s="7"/>
      <c r="U126" s="7"/>
      <c r="V126" s="7"/>
      <c r="W126" s="7"/>
      <c r="X126" s="7"/>
      <c r="Y126" s="7"/>
      <c r="Z126" s="7"/>
      <c r="AA126" s="7"/>
    </row>
    <row r="127" spans="1:27">
      <c r="A127" s="7"/>
      <c r="B127" s="7"/>
      <c r="C127" s="7"/>
      <c r="D127" s="7"/>
      <c r="E127" s="7"/>
      <c r="F127" s="7"/>
      <c r="G127" s="7"/>
      <c r="H127" s="40">
        <f t="shared" si="0"/>
        <v>916.66666666666674</v>
      </c>
      <c r="I127" s="7"/>
      <c r="J127" s="7"/>
      <c r="K127" s="7"/>
      <c r="L127" s="7"/>
      <c r="M127" s="7"/>
      <c r="N127" s="7"/>
      <c r="O127" s="7"/>
      <c r="P127" s="7"/>
      <c r="Q127" s="7"/>
      <c r="R127" s="7"/>
      <c r="S127" s="7"/>
      <c r="T127" s="7"/>
      <c r="U127" s="7"/>
      <c r="V127" s="7"/>
      <c r="W127" s="7"/>
      <c r="X127" s="7"/>
      <c r="Y127" s="7"/>
      <c r="Z127" s="7"/>
      <c r="AA127" s="7"/>
    </row>
    <row r="128" spans="1:27" ht="13.5" thickBot="1">
      <c r="A128" s="7"/>
      <c r="B128" s="7"/>
      <c r="C128" s="7"/>
      <c r="D128" s="7"/>
      <c r="E128" s="7"/>
      <c r="F128" s="7"/>
      <c r="G128" s="7"/>
      <c r="H128" s="43">
        <f t="shared" si="0"/>
        <v>1000</v>
      </c>
      <c r="I128" s="7"/>
      <c r="J128" s="7"/>
      <c r="K128" s="7"/>
      <c r="L128" s="7"/>
      <c r="M128" s="7"/>
      <c r="N128" s="7"/>
      <c r="O128" s="7"/>
      <c r="P128" s="7"/>
      <c r="Q128" s="7"/>
      <c r="R128" s="7"/>
      <c r="S128" s="7"/>
      <c r="T128" s="7"/>
      <c r="U128" s="7"/>
      <c r="V128" s="7"/>
      <c r="W128" s="7"/>
      <c r="X128" s="7"/>
      <c r="Y128" s="7"/>
      <c r="Z128" s="7"/>
      <c r="AA128" s="7"/>
    </row>
    <row r="129" spans="1:27">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c r="A134" s="103" t="s">
        <v>57</v>
      </c>
      <c r="B134" s="104"/>
      <c r="C134" s="104"/>
      <c r="D134" s="104"/>
      <c r="E134" s="104"/>
      <c r="F134" s="104"/>
      <c r="G134" s="104"/>
      <c r="H134" s="104"/>
      <c r="I134" s="104"/>
      <c r="J134" s="7"/>
      <c r="K134" s="12"/>
      <c r="L134" s="7"/>
      <c r="M134" s="7"/>
      <c r="N134" s="7"/>
      <c r="O134" s="7"/>
      <c r="P134" s="7"/>
      <c r="Q134" s="7"/>
      <c r="R134" s="7"/>
      <c r="S134" s="7"/>
      <c r="T134" s="7"/>
      <c r="U134" s="7"/>
      <c r="V134" s="7"/>
      <c r="W134" s="7"/>
      <c r="X134" s="7"/>
      <c r="Y134" s="7"/>
      <c r="Z134" s="7"/>
      <c r="AA134" s="7"/>
    </row>
    <row r="135" spans="1:27">
      <c r="A135" s="104"/>
      <c r="B135" s="104"/>
      <c r="C135" s="104"/>
      <c r="D135" s="104"/>
      <c r="E135" s="104"/>
      <c r="F135" s="104"/>
      <c r="G135" s="104"/>
      <c r="H135" s="104"/>
      <c r="I135" s="104"/>
      <c r="J135" s="7"/>
      <c r="K135" s="12"/>
      <c r="L135" s="7"/>
      <c r="M135" s="7"/>
      <c r="N135" s="7"/>
      <c r="O135" s="7"/>
      <c r="P135" s="7"/>
      <c r="Q135" s="7"/>
      <c r="R135" s="7"/>
      <c r="S135" s="7"/>
      <c r="T135" s="7"/>
      <c r="U135" s="7"/>
      <c r="V135" s="7"/>
      <c r="W135" s="7"/>
      <c r="X135" s="7"/>
      <c r="Y135" s="7"/>
      <c r="Z135" s="7"/>
      <c r="AA135" s="7"/>
    </row>
    <row r="136" spans="1:27">
      <c r="A136" s="104"/>
      <c r="B136" s="104"/>
      <c r="C136" s="104"/>
      <c r="D136" s="104"/>
      <c r="E136" s="104"/>
      <c r="F136" s="104"/>
      <c r="G136" s="104"/>
      <c r="H136" s="104"/>
      <c r="I136" s="104"/>
      <c r="J136" s="7"/>
      <c r="K136" s="12"/>
      <c r="L136" s="7"/>
      <c r="M136" s="7"/>
      <c r="N136" s="7"/>
      <c r="O136" s="7"/>
      <c r="P136" s="7"/>
      <c r="Q136" s="7"/>
      <c r="R136" s="7"/>
      <c r="S136" s="7"/>
      <c r="T136" s="7"/>
      <c r="U136" s="7"/>
      <c r="V136" s="7"/>
      <c r="W136" s="7"/>
      <c r="X136" s="7"/>
      <c r="Y136" s="7"/>
      <c r="Z136" s="7"/>
      <c r="AA136" s="7"/>
    </row>
    <row r="137" spans="1:27">
      <c r="A137" s="104"/>
      <c r="B137" s="104"/>
      <c r="C137" s="104"/>
      <c r="D137" s="104"/>
      <c r="E137" s="104"/>
      <c r="F137" s="104"/>
      <c r="G137" s="104"/>
      <c r="H137" s="104"/>
      <c r="I137" s="104"/>
      <c r="J137" s="7"/>
      <c r="K137" s="12"/>
      <c r="L137" s="7"/>
      <c r="M137" s="7"/>
      <c r="N137" s="7"/>
      <c r="O137" s="7"/>
      <c r="P137" s="7"/>
      <c r="Q137" s="7"/>
      <c r="R137" s="7"/>
      <c r="S137" s="7"/>
      <c r="T137" s="7"/>
      <c r="U137" s="7"/>
      <c r="V137" s="7"/>
      <c r="W137" s="7"/>
      <c r="X137" s="7"/>
      <c r="Y137" s="7"/>
      <c r="Z137" s="7"/>
      <c r="AA137" s="7"/>
    </row>
    <row r="138" spans="1:27">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c r="A139" s="11" t="s">
        <v>15</v>
      </c>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c r="A141" s="101" t="s">
        <v>90</v>
      </c>
      <c r="B141" s="102"/>
      <c r="C141" s="102"/>
      <c r="D141" s="102"/>
      <c r="E141" s="102"/>
      <c r="F141" s="102"/>
      <c r="G141" s="102"/>
      <c r="H141" s="102"/>
      <c r="I141" s="102"/>
      <c r="J141" s="7"/>
      <c r="K141" s="12"/>
      <c r="L141" s="7"/>
      <c r="M141" s="7"/>
      <c r="N141" s="7"/>
      <c r="O141" s="7"/>
      <c r="P141" s="7"/>
      <c r="Q141" s="7"/>
      <c r="R141" s="7"/>
      <c r="S141" s="7"/>
      <c r="T141" s="7"/>
      <c r="U141" s="7"/>
      <c r="V141" s="7"/>
      <c r="W141" s="7"/>
      <c r="X141" s="7"/>
      <c r="Y141" s="7"/>
      <c r="Z141" s="7"/>
      <c r="AA141" s="7"/>
    </row>
    <row r="142" spans="1:27">
      <c r="A142" s="102"/>
      <c r="B142" s="102"/>
      <c r="C142" s="102"/>
      <c r="D142" s="102"/>
      <c r="E142" s="102"/>
      <c r="F142" s="102"/>
      <c r="G142" s="102"/>
      <c r="H142" s="102"/>
      <c r="I142" s="102"/>
      <c r="J142" s="7"/>
      <c r="K142" s="12"/>
      <c r="L142" s="7"/>
      <c r="M142" s="7"/>
      <c r="N142" s="7"/>
      <c r="O142" s="7"/>
      <c r="P142" s="7"/>
      <c r="Q142" s="7"/>
      <c r="R142" s="7"/>
      <c r="S142" s="7"/>
      <c r="T142" s="7"/>
      <c r="U142" s="7"/>
      <c r="V142" s="7"/>
      <c r="W142" s="7"/>
      <c r="X142" s="7"/>
      <c r="Y142" s="7"/>
      <c r="Z142" s="7"/>
      <c r="AA142" s="7"/>
    </row>
    <row r="143" spans="1:27">
      <c r="A143" s="102"/>
      <c r="B143" s="102"/>
      <c r="C143" s="102"/>
      <c r="D143" s="102"/>
      <c r="E143" s="102"/>
      <c r="F143" s="102"/>
      <c r="G143" s="102"/>
      <c r="H143" s="102"/>
      <c r="I143" s="102"/>
      <c r="J143" s="7"/>
      <c r="K143" s="12"/>
      <c r="L143" s="7"/>
      <c r="M143" s="7"/>
      <c r="N143" s="7"/>
      <c r="O143" s="7"/>
      <c r="P143" s="7"/>
      <c r="Q143" s="7"/>
      <c r="R143" s="7"/>
      <c r="S143" s="7"/>
      <c r="T143" s="7"/>
      <c r="U143" s="7"/>
      <c r="V143" s="7"/>
      <c r="W143" s="7"/>
      <c r="X143" s="7"/>
      <c r="Y143" s="7"/>
      <c r="Z143" s="7"/>
      <c r="AA143" s="7"/>
    </row>
    <row r="144" spans="1:27">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c r="A145" s="7" t="s">
        <v>19</v>
      </c>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c r="A147" s="7" t="s">
        <v>9</v>
      </c>
      <c r="B147" s="14">
        <v>10</v>
      </c>
      <c r="C147" s="44"/>
      <c r="D147" s="44"/>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3.5" thickBot="1">
      <c r="A148" s="7" t="s">
        <v>10</v>
      </c>
      <c r="B148" s="16">
        <v>0.09</v>
      </c>
      <c r="C148" s="44"/>
      <c r="D148" s="44"/>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3.5" thickBot="1">
      <c r="A149" s="7" t="s">
        <v>11</v>
      </c>
      <c r="B149" s="45">
        <f>B151*B148</f>
        <v>90</v>
      </c>
      <c r="C149" s="7"/>
      <c r="D149" s="7" t="s">
        <v>39</v>
      </c>
      <c r="E149" s="7"/>
      <c r="F149" s="46" t="s">
        <v>95</v>
      </c>
      <c r="G149" s="7"/>
      <c r="H149" s="7"/>
      <c r="I149" s="47" t="s">
        <v>60</v>
      </c>
      <c r="J149" s="7"/>
      <c r="K149" s="7"/>
      <c r="L149" s="7"/>
      <c r="M149" s="7"/>
      <c r="N149" s="7"/>
      <c r="O149" s="7"/>
      <c r="P149" s="7"/>
      <c r="Q149" s="7"/>
      <c r="R149" s="7"/>
      <c r="S149" s="7"/>
      <c r="T149" s="7"/>
      <c r="U149" s="7"/>
      <c r="V149" s="7"/>
      <c r="W149" s="7"/>
      <c r="X149" s="7"/>
      <c r="Y149" s="7"/>
      <c r="Z149" s="7"/>
      <c r="AA149" s="7"/>
    </row>
    <row r="150" spans="1:27">
      <c r="A150" s="7" t="s">
        <v>17</v>
      </c>
      <c r="B150" s="45">
        <v>887</v>
      </c>
      <c r="C150" s="44"/>
      <c r="D150" s="44"/>
      <c r="E150" s="7"/>
      <c r="F150" s="7"/>
      <c r="G150" s="7"/>
      <c r="H150" s="7"/>
      <c r="I150" s="7"/>
      <c r="J150" s="7"/>
      <c r="K150" s="7"/>
      <c r="L150" s="7"/>
      <c r="M150" s="7"/>
      <c r="N150" s="7"/>
      <c r="O150" s="7"/>
      <c r="P150" s="7"/>
      <c r="Q150" s="7"/>
      <c r="R150" s="7"/>
      <c r="S150" s="7"/>
      <c r="T150" s="7"/>
      <c r="U150" s="7"/>
      <c r="V150" s="7"/>
      <c r="W150" s="7"/>
      <c r="X150" s="7"/>
      <c r="Y150" s="7"/>
      <c r="Z150" s="7"/>
      <c r="AA150" s="7"/>
    </row>
    <row r="151" spans="1:27">
      <c r="A151" s="7" t="s">
        <v>12</v>
      </c>
      <c r="B151" s="45">
        <v>1000</v>
      </c>
      <c r="C151" s="44"/>
      <c r="D151" s="44"/>
      <c r="E151" s="7"/>
      <c r="F151" s="7"/>
      <c r="G151" s="7"/>
      <c r="H151" s="7"/>
      <c r="I151" s="7"/>
      <c r="J151" s="7"/>
      <c r="K151" s="7"/>
      <c r="L151" s="7"/>
      <c r="M151" s="7"/>
      <c r="N151" s="7"/>
      <c r="O151" s="7"/>
      <c r="P151" s="7"/>
      <c r="Q151" s="7"/>
      <c r="R151" s="7"/>
      <c r="S151" s="7"/>
      <c r="T151" s="7"/>
      <c r="U151" s="7"/>
      <c r="V151" s="7"/>
      <c r="W151" s="7"/>
      <c r="X151" s="7"/>
      <c r="Y151" s="7"/>
      <c r="Z151" s="7"/>
      <c r="AA151" s="7"/>
    </row>
    <row r="152" spans="1:27">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c r="A153" s="101" t="s">
        <v>47</v>
      </c>
      <c r="B153" s="102"/>
      <c r="C153" s="102"/>
      <c r="D153" s="102"/>
      <c r="E153" s="102"/>
      <c r="F153" s="102"/>
      <c r="G153" s="102"/>
      <c r="H153" s="102"/>
      <c r="I153" s="102"/>
      <c r="J153" s="7"/>
      <c r="K153" s="7"/>
      <c r="L153" s="7"/>
      <c r="M153" s="7"/>
      <c r="N153" s="7"/>
      <c r="O153" s="7"/>
      <c r="P153" s="7"/>
      <c r="Q153" s="7"/>
      <c r="R153" s="7"/>
      <c r="S153" s="7"/>
      <c r="T153" s="7"/>
      <c r="U153" s="7"/>
      <c r="V153" s="7"/>
      <c r="W153" s="7"/>
      <c r="X153" s="7"/>
      <c r="Y153" s="7"/>
      <c r="Z153" s="7"/>
      <c r="AA153" s="7"/>
    </row>
    <row r="154" spans="1:27">
      <c r="A154" s="102"/>
      <c r="B154" s="102"/>
      <c r="C154" s="102"/>
      <c r="D154" s="102"/>
      <c r="E154" s="102"/>
      <c r="F154" s="102"/>
      <c r="G154" s="102"/>
      <c r="H154" s="102"/>
      <c r="I154" s="102"/>
      <c r="J154" s="7"/>
      <c r="K154" s="7"/>
      <c r="L154" s="7"/>
      <c r="M154" s="7"/>
      <c r="N154" s="7"/>
      <c r="O154" s="7"/>
      <c r="P154" s="7"/>
      <c r="Q154" s="7"/>
      <c r="R154" s="7"/>
      <c r="S154" s="7"/>
      <c r="T154" s="7"/>
      <c r="U154" s="7"/>
      <c r="V154" s="7"/>
      <c r="W154" s="7"/>
      <c r="X154" s="7"/>
      <c r="Y154" s="7"/>
      <c r="Z154" s="7"/>
      <c r="AA154" s="7"/>
    </row>
    <row r="155" spans="1:27">
      <c r="A155" s="48"/>
      <c r="B155" s="48"/>
      <c r="C155" s="48"/>
      <c r="D155" s="48"/>
      <c r="E155" s="48"/>
      <c r="F155" s="48"/>
      <c r="G155" s="48"/>
      <c r="H155" s="48"/>
      <c r="I155" s="48"/>
      <c r="J155" s="7"/>
      <c r="K155" s="7"/>
      <c r="L155" s="7"/>
      <c r="M155" s="7"/>
      <c r="N155" s="7"/>
      <c r="O155" s="7"/>
      <c r="P155" s="7"/>
      <c r="Q155" s="7"/>
      <c r="R155" s="7"/>
      <c r="S155" s="7"/>
      <c r="T155" s="7"/>
      <c r="U155" s="7"/>
      <c r="V155" s="7"/>
      <c r="W155" s="7"/>
      <c r="X155" s="7"/>
      <c r="Y155" s="7"/>
      <c r="Z155" s="7"/>
      <c r="AA155" s="7"/>
    </row>
    <row r="156" spans="1:27">
      <c r="A156" s="11" t="s">
        <v>31</v>
      </c>
      <c r="B156" s="5"/>
      <c r="C156" s="5"/>
      <c r="D156" s="5"/>
      <c r="E156" s="5"/>
      <c r="F156" s="5"/>
      <c r="G156" s="5"/>
      <c r="H156" s="5"/>
      <c r="I156" s="5"/>
      <c r="J156" s="7"/>
      <c r="K156" s="7"/>
      <c r="L156" s="7"/>
      <c r="M156" s="7"/>
      <c r="N156" s="7"/>
      <c r="O156" s="7"/>
      <c r="P156" s="7"/>
      <c r="Q156" s="7"/>
      <c r="R156" s="7"/>
      <c r="S156" s="7"/>
      <c r="T156" s="7"/>
      <c r="U156" s="7"/>
      <c r="V156" s="7"/>
      <c r="W156" s="7"/>
      <c r="X156" s="7"/>
      <c r="Y156" s="7"/>
      <c r="Z156" s="7"/>
      <c r="AA156" s="7"/>
    </row>
    <row r="157" spans="1:27">
      <c r="A157" s="103" t="s">
        <v>48</v>
      </c>
      <c r="B157" s="106"/>
      <c r="C157" s="106"/>
      <c r="D157" s="106"/>
      <c r="E157" s="106"/>
      <c r="F157" s="106"/>
      <c r="G157" s="106"/>
      <c r="H157" s="106"/>
      <c r="I157" s="106"/>
      <c r="J157" s="7"/>
      <c r="K157" s="12"/>
      <c r="L157" s="7"/>
      <c r="M157" s="7"/>
      <c r="N157" s="7"/>
      <c r="O157" s="7"/>
      <c r="P157" s="7"/>
      <c r="Q157" s="7"/>
      <c r="R157" s="7"/>
      <c r="S157" s="7"/>
      <c r="T157" s="7"/>
      <c r="U157" s="7"/>
      <c r="V157" s="7"/>
      <c r="W157" s="7"/>
      <c r="X157" s="7"/>
      <c r="Y157" s="7"/>
      <c r="Z157" s="7"/>
      <c r="AA157" s="7"/>
    </row>
    <row r="158" spans="1:27">
      <c r="A158" s="106"/>
      <c r="B158" s="106"/>
      <c r="C158" s="106"/>
      <c r="D158" s="106"/>
      <c r="E158" s="106"/>
      <c r="F158" s="106"/>
      <c r="G158" s="106"/>
      <c r="H158" s="106"/>
      <c r="I158" s="106"/>
      <c r="J158" s="7"/>
      <c r="K158" s="12"/>
      <c r="L158" s="7"/>
      <c r="M158" s="7"/>
      <c r="N158" s="7"/>
      <c r="O158" s="7"/>
      <c r="P158" s="7"/>
      <c r="Q158" s="7"/>
      <c r="R158" s="7"/>
      <c r="S158" s="7"/>
      <c r="T158" s="7"/>
      <c r="U158" s="7"/>
      <c r="V158" s="7"/>
      <c r="W158" s="7"/>
      <c r="X158" s="7"/>
      <c r="Y158" s="7"/>
      <c r="Z158" s="7"/>
      <c r="AA158" s="7"/>
    </row>
    <row r="159" spans="1:27">
      <c r="A159" s="106"/>
      <c r="B159" s="106"/>
      <c r="C159" s="106"/>
      <c r="D159" s="106"/>
      <c r="E159" s="106"/>
      <c r="F159" s="106"/>
      <c r="G159" s="106"/>
      <c r="H159" s="106"/>
      <c r="I159" s="106"/>
      <c r="J159" s="7"/>
      <c r="K159" s="7"/>
      <c r="L159" s="7"/>
      <c r="M159" s="7"/>
      <c r="N159" s="7"/>
      <c r="O159" s="7"/>
      <c r="P159" s="7"/>
      <c r="Q159" s="7"/>
      <c r="R159" s="7"/>
      <c r="S159" s="7"/>
      <c r="T159" s="7"/>
      <c r="U159" s="7"/>
      <c r="V159" s="7"/>
      <c r="W159" s="7"/>
      <c r="X159" s="7"/>
      <c r="Y159" s="7"/>
      <c r="Z159" s="7"/>
      <c r="AA159" s="7"/>
    </row>
    <row r="160" spans="1:27">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c r="A161" s="103" t="s">
        <v>49</v>
      </c>
      <c r="B161" s="106"/>
      <c r="C161" s="106"/>
      <c r="D161" s="106"/>
      <c r="E161" s="106"/>
      <c r="F161" s="106"/>
      <c r="G161" s="106"/>
      <c r="H161" s="106"/>
      <c r="I161" s="106"/>
      <c r="J161" s="7"/>
      <c r="K161" s="7"/>
      <c r="L161" s="7"/>
      <c r="M161" s="7"/>
      <c r="N161" s="7"/>
      <c r="O161" s="7"/>
      <c r="P161" s="7"/>
      <c r="Q161" s="7"/>
      <c r="R161" s="7"/>
      <c r="S161" s="7"/>
      <c r="T161" s="7"/>
      <c r="U161" s="7"/>
      <c r="V161" s="7"/>
      <c r="W161" s="7"/>
      <c r="X161" s="7"/>
      <c r="Y161" s="7"/>
      <c r="Z161" s="7"/>
      <c r="AA161" s="7"/>
    </row>
    <row r="162" spans="1:27">
      <c r="A162" s="106"/>
      <c r="B162" s="106"/>
      <c r="C162" s="106"/>
      <c r="D162" s="106"/>
      <c r="E162" s="106"/>
      <c r="F162" s="106"/>
      <c r="G162" s="106"/>
      <c r="H162" s="106"/>
      <c r="I162" s="106"/>
      <c r="J162" s="7"/>
      <c r="K162" s="7"/>
      <c r="L162" s="7"/>
      <c r="M162" s="7"/>
      <c r="N162" s="7"/>
      <c r="O162" s="7"/>
      <c r="P162" s="7"/>
      <c r="Q162" s="7"/>
      <c r="R162" s="7"/>
      <c r="S162" s="7"/>
      <c r="T162" s="7"/>
      <c r="U162" s="7"/>
      <c r="V162" s="7"/>
      <c r="W162" s="7"/>
      <c r="X162" s="7"/>
      <c r="Y162" s="7"/>
      <c r="Z162" s="7"/>
      <c r="AA162" s="7"/>
    </row>
    <row r="163" spans="1:27">
      <c r="A163" s="7"/>
      <c r="B163" s="7"/>
      <c r="C163" s="7"/>
      <c r="D163" s="7"/>
      <c r="E163" s="7"/>
      <c r="F163" s="7"/>
      <c r="G163" s="7"/>
      <c r="H163" s="7"/>
      <c r="I163" s="7"/>
      <c r="J163" s="7"/>
      <c r="K163" s="12"/>
      <c r="L163" s="7"/>
      <c r="M163" s="7"/>
      <c r="N163" s="7"/>
      <c r="O163" s="7"/>
      <c r="P163" s="7"/>
      <c r="Q163" s="7"/>
      <c r="R163" s="7"/>
      <c r="S163" s="7"/>
      <c r="T163" s="7"/>
      <c r="U163" s="7"/>
      <c r="V163" s="7"/>
      <c r="W163" s="7"/>
      <c r="X163" s="7"/>
      <c r="Y163" s="7"/>
      <c r="Z163" s="7"/>
      <c r="AA163" s="7"/>
    </row>
    <row r="164" spans="1:27" ht="13.5" thickBot="1">
      <c r="A164" s="7" t="s">
        <v>5</v>
      </c>
      <c r="B164" s="45">
        <v>1000</v>
      </c>
      <c r="C164" s="44"/>
      <c r="D164" s="44"/>
      <c r="E164" s="44"/>
      <c r="F164" s="7"/>
      <c r="G164" s="7"/>
      <c r="H164" s="7"/>
      <c r="I164" s="7"/>
      <c r="J164" s="7"/>
      <c r="K164" s="7"/>
      <c r="L164" s="7"/>
      <c r="M164" s="7"/>
      <c r="N164" s="7"/>
      <c r="O164" s="7"/>
      <c r="P164" s="7"/>
      <c r="Q164" s="7"/>
      <c r="R164" s="7"/>
      <c r="S164" s="7"/>
      <c r="T164" s="7"/>
      <c r="U164" s="7"/>
      <c r="V164" s="7"/>
      <c r="W164" s="7"/>
      <c r="X164" s="7"/>
      <c r="Y164" s="7"/>
      <c r="Z164" s="7"/>
      <c r="AA164" s="7"/>
    </row>
    <row r="165" spans="1:27" ht="13.5" thickBot="1">
      <c r="A165" s="7" t="s">
        <v>10</v>
      </c>
      <c r="B165" s="16">
        <v>0.09</v>
      </c>
      <c r="C165" s="44"/>
      <c r="D165" s="44" t="s">
        <v>3</v>
      </c>
      <c r="E165" s="49" t="s">
        <v>95</v>
      </c>
      <c r="F165" s="7"/>
      <c r="G165" s="7"/>
      <c r="H165" s="7"/>
      <c r="I165" s="7"/>
      <c r="J165" s="7"/>
      <c r="K165" s="7"/>
      <c r="L165" s="7"/>
      <c r="M165" s="7"/>
      <c r="N165" s="7"/>
      <c r="O165" s="7"/>
      <c r="P165" s="7"/>
      <c r="Q165" s="7"/>
      <c r="R165" s="7"/>
      <c r="S165" s="7"/>
      <c r="T165" s="7"/>
      <c r="U165" s="7"/>
      <c r="V165" s="7"/>
      <c r="W165" s="7"/>
      <c r="X165" s="7"/>
      <c r="Y165" s="7"/>
      <c r="Z165" s="7"/>
      <c r="AA165" s="7"/>
    </row>
    <row r="166" spans="1:27">
      <c r="A166" s="7" t="s">
        <v>11</v>
      </c>
      <c r="B166" s="45">
        <f>B165*B164</f>
        <v>90</v>
      </c>
      <c r="C166" s="44"/>
      <c r="D166" s="44"/>
      <c r="E166" s="44"/>
      <c r="F166" s="7"/>
      <c r="G166" s="7"/>
      <c r="H166" s="7"/>
      <c r="I166" s="7"/>
      <c r="J166" s="7"/>
      <c r="K166" s="7"/>
      <c r="L166" s="7"/>
      <c r="M166" s="7"/>
      <c r="N166" s="7"/>
      <c r="O166" s="7"/>
      <c r="P166" s="7"/>
      <c r="Q166" s="7"/>
      <c r="R166" s="7"/>
      <c r="S166" s="7"/>
      <c r="T166" s="7"/>
      <c r="U166" s="7"/>
      <c r="V166" s="7"/>
      <c r="W166" s="7"/>
      <c r="X166" s="7"/>
      <c r="Y166" s="7"/>
      <c r="Z166" s="7"/>
      <c r="AA166" s="7"/>
    </row>
    <row r="167" spans="1:27">
      <c r="A167" s="7" t="s">
        <v>17</v>
      </c>
      <c r="B167" s="45">
        <v>887</v>
      </c>
      <c r="C167" s="44"/>
      <c r="D167" s="44"/>
      <c r="E167" s="44"/>
      <c r="F167" s="7"/>
      <c r="G167" s="7"/>
      <c r="H167" s="7"/>
      <c r="I167" s="7"/>
      <c r="J167" s="7"/>
      <c r="K167" s="7"/>
      <c r="L167" s="7"/>
      <c r="M167" s="7"/>
      <c r="N167" s="7"/>
      <c r="O167" s="7"/>
      <c r="P167" s="7"/>
      <c r="Q167" s="7"/>
      <c r="R167" s="7"/>
      <c r="S167" s="7"/>
      <c r="T167" s="7"/>
      <c r="U167" s="7"/>
      <c r="V167" s="7"/>
      <c r="W167" s="7"/>
      <c r="X167" s="7"/>
      <c r="Y167" s="7"/>
      <c r="Z167" s="7"/>
      <c r="AA167" s="7"/>
    </row>
    <row r="168" spans="1:27">
      <c r="A168" s="7" t="s">
        <v>29</v>
      </c>
      <c r="B168" s="50">
        <v>0.1091</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c r="A169" s="7"/>
      <c r="B169" s="50"/>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c r="A170" s="114" t="s">
        <v>50</v>
      </c>
      <c r="B170" s="115"/>
      <c r="C170" s="115"/>
      <c r="D170" s="115"/>
      <c r="E170" s="115"/>
      <c r="F170" s="115"/>
      <c r="G170" s="115"/>
      <c r="H170" s="115"/>
      <c r="I170" s="115"/>
      <c r="J170" s="7"/>
      <c r="K170" s="7"/>
      <c r="L170" s="7"/>
      <c r="M170" s="7"/>
      <c r="N170" s="7"/>
      <c r="O170" s="7"/>
      <c r="P170" s="7"/>
      <c r="Q170" s="7"/>
      <c r="R170" s="7"/>
      <c r="S170" s="7"/>
      <c r="T170" s="7"/>
      <c r="U170" s="7"/>
      <c r="V170" s="7"/>
      <c r="W170" s="7"/>
      <c r="X170" s="7"/>
      <c r="Y170" s="7"/>
      <c r="Z170" s="7"/>
      <c r="AA170" s="7"/>
    </row>
    <row r="171" spans="1:27">
      <c r="A171" s="115"/>
      <c r="B171" s="115"/>
      <c r="C171" s="115"/>
      <c r="D171" s="115"/>
      <c r="E171" s="115"/>
      <c r="F171" s="115"/>
      <c r="G171" s="115"/>
      <c r="H171" s="115"/>
      <c r="I171" s="115"/>
      <c r="J171" s="7"/>
      <c r="K171" s="12"/>
      <c r="L171" s="7"/>
      <c r="M171" s="7"/>
      <c r="N171" s="7"/>
      <c r="O171" s="7"/>
      <c r="P171" s="7"/>
      <c r="Q171" s="7"/>
      <c r="R171" s="7"/>
      <c r="S171" s="7"/>
      <c r="T171" s="7"/>
      <c r="U171" s="7"/>
      <c r="V171" s="7"/>
      <c r="W171" s="7"/>
      <c r="X171" s="7"/>
      <c r="Y171" s="7"/>
      <c r="Z171" s="7"/>
      <c r="AA171" s="7"/>
    </row>
    <row r="172" spans="1:27">
      <c r="A172" s="115"/>
      <c r="B172" s="115"/>
      <c r="C172" s="115"/>
      <c r="D172" s="115"/>
      <c r="E172" s="115"/>
      <c r="F172" s="115"/>
      <c r="G172" s="115"/>
      <c r="H172" s="115"/>
      <c r="I172" s="115"/>
      <c r="J172" s="7"/>
      <c r="K172" s="12"/>
      <c r="L172" s="7"/>
      <c r="M172" s="7"/>
      <c r="N172" s="7"/>
      <c r="O172" s="7"/>
      <c r="P172" s="7"/>
      <c r="Q172" s="7"/>
      <c r="R172" s="7"/>
      <c r="S172" s="7"/>
      <c r="T172" s="7"/>
      <c r="U172" s="7"/>
      <c r="V172" s="7"/>
      <c r="W172" s="7"/>
      <c r="X172" s="7"/>
      <c r="Y172" s="7"/>
      <c r="Z172" s="7"/>
      <c r="AA172" s="7"/>
    </row>
    <row r="173" spans="1:27">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c r="A174" s="51" t="s">
        <v>24</v>
      </c>
      <c r="B174" s="7" t="s">
        <v>2</v>
      </c>
      <c r="C174" s="7" t="s">
        <v>25</v>
      </c>
      <c r="D174" s="7" t="s">
        <v>23</v>
      </c>
      <c r="E174" s="7"/>
      <c r="F174" s="7"/>
      <c r="G174" s="7"/>
      <c r="H174" s="7"/>
      <c r="I174" s="7"/>
      <c r="J174" s="7"/>
      <c r="K174" s="7"/>
      <c r="L174" s="7"/>
      <c r="M174" s="7"/>
      <c r="N174" s="7"/>
      <c r="O174" s="7"/>
      <c r="P174" s="7"/>
      <c r="Q174" s="7"/>
      <c r="R174" s="7"/>
      <c r="S174" s="7"/>
      <c r="T174" s="7"/>
      <c r="U174" s="7"/>
      <c r="V174" s="7"/>
      <c r="W174" s="7"/>
      <c r="X174" s="7"/>
      <c r="Y174" s="7"/>
      <c r="Z174" s="7"/>
      <c r="AA174" s="7"/>
    </row>
    <row r="175" spans="1:27">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c r="A177" s="7" t="s">
        <v>26</v>
      </c>
      <c r="B177" s="7"/>
      <c r="C177" s="44" t="s">
        <v>27</v>
      </c>
      <c r="D177" s="7" t="s">
        <v>28</v>
      </c>
      <c r="E177" s="7" t="s">
        <v>2</v>
      </c>
      <c r="F177" s="7"/>
      <c r="G177" s="7"/>
      <c r="H177" s="7"/>
      <c r="I177" s="7"/>
      <c r="J177" s="7"/>
      <c r="K177" s="7"/>
      <c r="L177" s="7"/>
      <c r="M177" s="7"/>
      <c r="N177" s="7"/>
      <c r="O177" s="7"/>
      <c r="P177" s="7"/>
      <c r="Q177" s="7"/>
      <c r="R177" s="7"/>
      <c r="S177" s="7"/>
      <c r="T177" s="7"/>
      <c r="U177" s="7"/>
      <c r="V177" s="7"/>
      <c r="W177" s="7"/>
      <c r="X177" s="7"/>
      <c r="Y177" s="7"/>
      <c r="Z177" s="7"/>
      <c r="AA177" s="7"/>
    </row>
    <row r="178" spans="1:27">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c r="A179" s="7" t="s">
        <v>26</v>
      </c>
      <c r="B179" s="7"/>
      <c r="C179" s="52">
        <f>B168</f>
        <v>0.1091</v>
      </c>
      <c r="D179" s="53" t="s">
        <v>30</v>
      </c>
      <c r="E179" s="52" t="str">
        <f>E165</f>
        <v xml:space="preserve"> </v>
      </c>
      <c r="F179" s="7"/>
      <c r="G179" s="7"/>
      <c r="H179" s="7"/>
      <c r="I179" s="7"/>
      <c r="J179" s="7"/>
      <c r="K179" s="7"/>
      <c r="L179" s="7"/>
      <c r="M179" s="7"/>
      <c r="N179" s="7"/>
      <c r="O179" s="7"/>
      <c r="P179" s="7"/>
      <c r="Q179" s="7"/>
      <c r="R179" s="7"/>
      <c r="S179" s="7"/>
      <c r="T179" s="7"/>
      <c r="U179" s="7"/>
      <c r="V179" s="7"/>
      <c r="W179" s="7"/>
      <c r="X179" s="7"/>
      <c r="Y179" s="7"/>
      <c r="Z179" s="7"/>
      <c r="AA179" s="7"/>
    </row>
    <row r="180" spans="1:27" ht="13.5" thickBo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3.5" thickBot="1">
      <c r="A181" s="54" t="s">
        <v>26</v>
      </c>
      <c r="B181" s="55"/>
      <c r="C181" s="56" t="s">
        <v>95</v>
      </c>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c r="A182" s="30"/>
      <c r="B182" s="30"/>
      <c r="C182" s="5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c r="A183" s="30"/>
      <c r="B183" s="30"/>
      <c r="C183" s="5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c r="A184" s="101" t="s">
        <v>91</v>
      </c>
      <c r="B184" s="102"/>
      <c r="C184" s="102"/>
      <c r="D184" s="102"/>
      <c r="E184" s="102"/>
      <c r="F184" s="102"/>
      <c r="G184" s="102"/>
      <c r="H184" s="102"/>
      <c r="I184" s="102"/>
      <c r="J184" s="7"/>
      <c r="K184" s="7"/>
      <c r="L184" s="7"/>
      <c r="M184" s="7"/>
      <c r="N184" s="7"/>
      <c r="O184" s="7"/>
      <c r="P184" s="7"/>
      <c r="Q184" s="7"/>
      <c r="R184" s="7"/>
      <c r="S184" s="7"/>
      <c r="T184" s="7"/>
      <c r="U184" s="7"/>
      <c r="V184" s="7"/>
      <c r="W184" s="7"/>
      <c r="X184" s="7"/>
      <c r="Y184" s="7"/>
      <c r="Z184" s="7"/>
      <c r="AA184" s="7"/>
    </row>
    <row r="185" spans="1:27">
      <c r="A185" s="102"/>
      <c r="B185" s="102"/>
      <c r="C185" s="102"/>
      <c r="D185" s="102"/>
      <c r="E185" s="102"/>
      <c r="F185" s="102"/>
      <c r="G185" s="102"/>
      <c r="H185" s="102"/>
      <c r="I185" s="102"/>
      <c r="J185" s="7"/>
      <c r="K185" s="7"/>
      <c r="L185" s="7"/>
      <c r="M185" s="7"/>
      <c r="N185" s="7"/>
      <c r="O185" s="7"/>
      <c r="P185" s="7"/>
      <c r="Q185" s="7"/>
      <c r="R185" s="7"/>
      <c r="S185" s="7"/>
      <c r="T185" s="7"/>
      <c r="U185" s="7"/>
      <c r="V185" s="7"/>
      <c r="W185" s="7"/>
      <c r="X185" s="7"/>
      <c r="Y185" s="7"/>
      <c r="Z185" s="7"/>
      <c r="AA185" s="7"/>
    </row>
    <row r="186" spans="1:27">
      <c r="A186" s="30"/>
      <c r="B186" s="30"/>
      <c r="C186" s="5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c r="A187" s="11" t="s">
        <v>4</v>
      </c>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c r="A188" s="103" t="s">
        <v>51</v>
      </c>
      <c r="B188" s="106"/>
      <c r="C188" s="106"/>
      <c r="D188" s="106"/>
      <c r="E188" s="106"/>
      <c r="F188" s="106"/>
      <c r="G188" s="106"/>
      <c r="H188" s="106"/>
      <c r="I188" s="106"/>
      <c r="J188" s="7"/>
      <c r="K188" s="7"/>
      <c r="L188" s="7"/>
      <c r="M188" s="7"/>
      <c r="N188" s="7"/>
      <c r="O188" s="7"/>
      <c r="P188" s="7"/>
      <c r="Q188" s="7"/>
      <c r="R188" s="7"/>
      <c r="S188" s="7"/>
      <c r="T188" s="7"/>
      <c r="U188" s="7"/>
      <c r="V188" s="7"/>
      <c r="W188" s="7"/>
      <c r="X188" s="7"/>
      <c r="Y188" s="7"/>
      <c r="Z188" s="7"/>
      <c r="AA188" s="7"/>
    </row>
    <row r="189" spans="1:27">
      <c r="A189" s="106"/>
      <c r="B189" s="106"/>
      <c r="C189" s="106"/>
      <c r="D189" s="106"/>
      <c r="E189" s="106"/>
      <c r="F189" s="106"/>
      <c r="G189" s="106"/>
      <c r="H189" s="106"/>
      <c r="I189" s="106"/>
      <c r="J189" s="7"/>
      <c r="K189" s="12"/>
      <c r="L189" s="7"/>
      <c r="M189" s="7"/>
      <c r="N189" s="7"/>
      <c r="O189" s="7"/>
      <c r="P189" s="7"/>
      <c r="Q189" s="7"/>
      <c r="R189" s="7"/>
      <c r="S189" s="7"/>
      <c r="T189" s="7"/>
      <c r="U189" s="7"/>
      <c r="V189" s="7"/>
      <c r="W189" s="7"/>
      <c r="X189" s="7"/>
      <c r="Y189" s="7"/>
      <c r="Z189" s="7"/>
      <c r="AA189" s="7"/>
    </row>
    <row r="190" spans="1:27">
      <c r="A190" s="106"/>
      <c r="B190" s="106"/>
      <c r="C190" s="106"/>
      <c r="D190" s="106"/>
      <c r="E190" s="106"/>
      <c r="F190" s="106"/>
      <c r="G190" s="106"/>
      <c r="H190" s="106"/>
      <c r="I190" s="106"/>
      <c r="J190" s="7"/>
      <c r="K190" s="12"/>
      <c r="L190" s="7"/>
      <c r="M190" s="7"/>
      <c r="N190" s="7"/>
      <c r="O190" s="7"/>
      <c r="P190" s="7"/>
      <c r="Q190" s="7"/>
      <c r="R190" s="7"/>
      <c r="S190" s="7"/>
      <c r="T190" s="7"/>
      <c r="U190" s="7"/>
      <c r="V190" s="7"/>
      <c r="W190" s="7"/>
      <c r="X190" s="7"/>
      <c r="Y190" s="7"/>
      <c r="Z190" s="7"/>
      <c r="AA190" s="7"/>
    </row>
    <row r="191" spans="1:27">
      <c r="A191" s="1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c r="A192" s="103" t="s">
        <v>20</v>
      </c>
      <c r="B192" s="104"/>
      <c r="C192" s="104"/>
      <c r="D192" s="104"/>
      <c r="E192" s="104"/>
      <c r="F192" s="104"/>
      <c r="G192" s="104"/>
      <c r="H192" s="104"/>
      <c r="I192" s="104"/>
      <c r="J192" s="7"/>
      <c r="K192" s="7"/>
      <c r="L192" s="7"/>
      <c r="M192" s="7"/>
      <c r="N192" s="7"/>
      <c r="O192" s="7"/>
      <c r="P192" s="7"/>
      <c r="Q192" s="7"/>
      <c r="R192" s="7"/>
      <c r="S192" s="7"/>
      <c r="T192" s="7"/>
      <c r="U192" s="7"/>
      <c r="V192" s="7"/>
      <c r="W192" s="7"/>
      <c r="X192" s="7"/>
      <c r="Y192" s="7"/>
      <c r="Z192" s="7"/>
      <c r="AA192" s="7"/>
    </row>
    <row r="193" spans="1:27">
      <c r="A193" s="1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c r="A194" s="7" t="s">
        <v>32</v>
      </c>
      <c r="B194" s="7"/>
      <c r="C194" s="14">
        <v>20</v>
      </c>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3.5" thickBot="1">
      <c r="A195" s="7" t="s">
        <v>10</v>
      </c>
      <c r="B195" s="7"/>
      <c r="C195" s="16">
        <v>0.1</v>
      </c>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3.5" thickBot="1">
      <c r="A196" s="7" t="s">
        <v>21</v>
      </c>
      <c r="B196" s="7"/>
      <c r="C196" s="45">
        <f>(C197*C195)/2</f>
        <v>50</v>
      </c>
      <c r="D196" s="44" t="s">
        <v>0</v>
      </c>
      <c r="E196" s="58" t="s">
        <v>95</v>
      </c>
      <c r="F196" s="7"/>
      <c r="G196" s="7"/>
      <c r="H196" s="7"/>
      <c r="I196" s="7"/>
      <c r="J196" s="7"/>
      <c r="K196" s="7"/>
      <c r="L196" s="7"/>
      <c r="M196" s="7"/>
      <c r="N196" s="7"/>
      <c r="O196" s="7"/>
      <c r="P196" s="7"/>
      <c r="Q196" s="7"/>
      <c r="R196" s="7"/>
      <c r="S196" s="7"/>
      <c r="T196" s="7"/>
      <c r="U196" s="7"/>
      <c r="V196" s="7"/>
      <c r="W196" s="7"/>
      <c r="X196" s="7"/>
      <c r="Y196" s="7"/>
      <c r="Z196" s="7"/>
      <c r="AA196" s="7"/>
    </row>
    <row r="197" spans="1:27">
      <c r="A197" s="7" t="s">
        <v>34</v>
      </c>
      <c r="B197" s="7"/>
      <c r="C197" s="45">
        <v>1000</v>
      </c>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c r="A198" s="15" t="s">
        <v>33</v>
      </c>
      <c r="B198" s="7"/>
      <c r="C198" s="59">
        <v>6.5000000000000002E-2</v>
      </c>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c r="A199" s="15"/>
      <c r="B199" s="7"/>
      <c r="C199" s="59"/>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c r="A200" s="7" t="s">
        <v>22</v>
      </c>
      <c r="B200" s="7"/>
      <c r="C200" s="59"/>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c r="A201" s="7"/>
      <c r="B201" s="7"/>
      <c r="C201" s="59"/>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c r="A202" s="7"/>
      <c r="B202" s="7"/>
      <c r="C202" s="59"/>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c r="A203" s="11" t="s">
        <v>62</v>
      </c>
      <c r="B203" s="7"/>
      <c r="C203" s="59"/>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c r="A204" s="60" t="s">
        <v>93</v>
      </c>
      <c r="B204" s="7"/>
      <c r="C204" s="59"/>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c r="A205" s="7"/>
      <c r="B205" s="7"/>
      <c r="C205" s="59"/>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c r="A206" s="7" t="s">
        <v>63</v>
      </c>
      <c r="B206" s="7"/>
      <c r="C206" s="71">
        <v>43101</v>
      </c>
      <c r="D206" s="7"/>
      <c r="E206" s="62"/>
      <c r="F206" s="7"/>
      <c r="G206" s="7"/>
      <c r="H206" s="7"/>
      <c r="I206" s="7"/>
      <c r="J206" s="7"/>
      <c r="K206" s="7"/>
      <c r="L206" s="7"/>
      <c r="M206" s="7"/>
      <c r="N206" s="7"/>
      <c r="O206" s="7"/>
      <c r="P206" s="7"/>
      <c r="Q206" s="7"/>
      <c r="R206" s="7"/>
      <c r="S206" s="7"/>
      <c r="T206" s="7"/>
      <c r="U206" s="7"/>
      <c r="V206" s="7"/>
      <c r="W206" s="7"/>
      <c r="X206" s="7"/>
      <c r="Y206" s="7"/>
      <c r="Z206" s="7"/>
      <c r="AA206" s="7"/>
    </row>
    <row r="207" spans="1:27">
      <c r="A207" s="7" t="s">
        <v>64</v>
      </c>
      <c r="B207" s="7"/>
      <c r="C207" s="61">
        <f>DATE(YEAR(C206)+10,MONTH(C206),DAY(C206))-1</f>
        <v>46752</v>
      </c>
      <c r="D207" s="61"/>
      <c r="E207" s="7"/>
      <c r="F207" s="7"/>
      <c r="G207" s="7"/>
      <c r="H207" s="7"/>
      <c r="I207" s="7"/>
      <c r="J207" s="7"/>
      <c r="K207" s="7"/>
      <c r="L207" s="7"/>
      <c r="M207" s="7"/>
      <c r="N207" s="7"/>
      <c r="O207" s="7"/>
      <c r="P207" s="7"/>
      <c r="Q207" s="7"/>
      <c r="R207" s="7"/>
      <c r="S207" s="7"/>
      <c r="T207" s="7"/>
      <c r="U207" s="7"/>
      <c r="V207" s="7"/>
      <c r="W207" s="7"/>
      <c r="X207" s="7"/>
      <c r="Y207" s="7"/>
      <c r="Z207" s="7"/>
      <c r="AA207" s="7"/>
    </row>
    <row r="208" spans="1:27">
      <c r="A208" s="7" t="s">
        <v>65</v>
      </c>
      <c r="B208" s="7"/>
      <c r="C208" s="63">
        <v>0.1</v>
      </c>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c r="A209" s="7" t="s">
        <v>66</v>
      </c>
      <c r="B209" s="7"/>
      <c r="C209" s="63">
        <v>0.13</v>
      </c>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c r="A210" s="7" t="s">
        <v>67</v>
      </c>
      <c r="B210" s="7"/>
      <c r="C210" s="64">
        <v>100</v>
      </c>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c r="A211" s="7" t="s">
        <v>68</v>
      </c>
      <c r="B211" s="7"/>
      <c r="C211" s="36">
        <v>2</v>
      </c>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c r="A212" s="7" t="s">
        <v>69</v>
      </c>
      <c r="B212" s="7"/>
      <c r="C212" s="36">
        <v>0</v>
      </c>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3.5" thickBo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3.5" thickBot="1">
      <c r="A215" s="7" t="s">
        <v>70</v>
      </c>
      <c r="B215" s="7"/>
      <c r="C215" s="65" t="s">
        <v>95</v>
      </c>
      <c r="D215" s="44" t="s">
        <v>71</v>
      </c>
      <c r="E215" s="66" t="s">
        <v>95</v>
      </c>
      <c r="F215" s="7"/>
      <c r="G215" s="7"/>
      <c r="H215" s="7"/>
      <c r="I215" s="7"/>
      <c r="J215" s="7"/>
      <c r="K215" s="7"/>
      <c r="L215" s="7"/>
      <c r="M215" s="7"/>
      <c r="N215" s="7"/>
      <c r="O215" s="7"/>
      <c r="P215" s="7"/>
      <c r="Q215" s="7"/>
      <c r="R215" s="7"/>
      <c r="S215" s="7"/>
      <c r="T215" s="7"/>
      <c r="U215" s="7"/>
      <c r="V215" s="7"/>
      <c r="W215" s="7"/>
      <c r="X215" s="7"/>
      <c r="Y215" s="7"/>
      <c r="Z215" s="7"/>
      <c r="AA215" s="7"/>
    </row>
    <row r="216" spans="1:27">
      <c r="A216" s="7"/>
      <c r="B216" s="7"/>
      <c r="C216" s="59"/>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c r="A217" s="116" t="s">
        <v>72</v>
      </c>
      <c r="B217" s="117"/>
      <c r="C217" s="117"/>
      <c r="D217" s="117"/>
      <c r="E217" s="117"/>
      <c r="F217" s="117"/>
      <c r="G217" s="117"/>
      <c r="H217" s="117"/>
      <c r="I217" s="117"/>
      <c r="J217" s="7"/>
      <c r="K217" s="7"/>
      <c r="L217" s="7"/>
      <c r="M217" s="7"/>
      <c r="N217" s="7"/>
      <c r="O217" s="7"/>
      <c r="P217" s="7"/>
      <c r="Q217" s="7"/>
      <c r="R217" s="7"/>
      <c r="S217" s="7"/>
      <c r="T217" s="7"/>
      <c r="U217" s="7"/>
      <c r="V217" s="7"/>
      <c r="W217" s="7"/>
      <c r="X217" s="7"/>
      <c r="Y217" s="7"/>
      <c r="Z217" s="7"/>
      <c r="AA217" s="7"/>
    </row>
    <row r="218" spans="1:27">
      <c r="A218" s="117"/>
      <c r="B218" s="117"/>
      <c r="C218" s="117"/>
      <c r="D218" s="117"/>
      <c r="E218" s="117"/>
      <c r="F218" s="117"/>
      <c r="G218" s="117"/>
      <c r="H218" s="117"/>
      <c r="I218" s="117"/>
      <c r="J218" s="7"/>
      <c r="K218" s="7"/>
      <c r="L218" s="7"/>
      <c r="M218" s="7"/>
      <c r="N218" s="7"/>
      <c r="O218" s="7"/>
      <c r="P218" s="7"/>
      <c r="Q218" s="7"/>
      <c r="R218" s="7"/>
      <c r="S218" s="7"/>
      <c r="T218" s="7"/>
      <c r="U218" s="7"/>
      <c r="V218" s="7"/>
      <c r="W218" s="7"/>
      <c r="X218" s="7"/>
      <c r="Y218" s="7"/>
      <c r="Z218" s="7"/>
      <c r="AA218" s="7"/>
    </row>
    <row r="219" spans="1:27">
      <c r="A219" s="7"/>
      <c r="B219" s="7"/>
      <c r="C219" s="59"/>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c r="A220" s="7"/>
      <c r="B220" s="7"/>
      <c r="C220" s="59"/>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c r="A221" s="7" t="s">
        <v>63</v>
      </c>
      <c r="B221" s="7"/>
      <c r="C221" s="61">
        <f>C206+83</f>
        <v>43184</v>
      </c>
      <c r="D221" s="7"/>
      <c r="E221" s="62"/>
      <c r="F221" s="7"/>
      <c r="G221" s="7"/>
      <c r="H221" s="7"/>
      <c r="I221" s="7"/>
      <c r="J221" s="7"/>
      <c r="K221" s="7"/>
      <c r="L221" s="7"/>
      <c r="M221" s="7"/>
      <c r="N221" s="7"/>
      <c r="O221" s="7"/>
      <c r="P221" s="7"/>
      <c r="Q221" s="7"/>
      <c r="R221" s="7"/>
      <c r="S221" s="7"/>
      <c r="T221" s="7"/>
      <c r="U221" s="7"/>
      <c r="V221" s="7"/>
      <c r="W221" s="7"/>
      <c r="X221" s="7"/>
      <c r="Y221" s="7"/>
      <c r="Z221" s="7"/>
      <c r="AA221" s="7"/>
    </row>
    <row r="222" spans="1:27">
      <c r="A222" s="7" t="s">
        <v>64</v>
      </c>
      <c r="B222" s="7"/>
      <c r="C222" s="61">
        <f t="shared" ref="C222:C227" si="1">C207</f>
        <v>46752</v>
      </c>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c r="A223" s="7" t="s">
        <v>65</v>
      </c>
      <c r="B223" s="7"/>
      <c r="C223" s="63">
        <f t="shared" si="1"/>
        <v>0.1</v>
      </c>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c r="A224" s="7" t="s">
        <v>66</v>
      </c>
      <c r="B224" s="7"/>
      <c r="C224" s="63">
        <f t="shared" si="1"/>
        <v>0.13</v>
      </c>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c r="A225" s="7" t="s">
        <v>67</v>
      </c>
      <c r="B225" s="7"/>
      <c r="C225" s="64">
        <f t="shared" si="1"/>
        <v>100</v>
      </c>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c r="A226" s="7" t="s">
        <v>68</v>
      </c>
      <c r="B226" s="7"/>
      <c r="C226" s="36">
        <f t="shared" si="1"/>
        <v>2</v>
      </c>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c r="A227" s="7" t="s">
        <v>69</v>
      </c>
      <c r="B227" s="7"/>
      <c r="C227" s="36">
        <f t="shared" si="1"/>
        <v>0</v>
      </c>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3.5" thickBo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3.5" thickBot="1">
      <c r="A229" s="7" t="s">
        <v>70</v>
      </c>
      <c r="B229" s="7"/>
      <c r="C229" s="65" t="s">
        <v>95</v>
      </c>
      <c r="D229" s="44" t="s">
        <v>71</v>
      </c>
      <c r="E229" s="66" t="s">
        <v>95</v>
      </c>
      <c r="F229" s="7"/>
      <c r="G229" s="7"/>
      <c r="H229" s="7"/>
      <c r="I229" s="7"/>
      <c r="J229" s="7"/>
      <c r="K229" s="7"/>
      <c r="L229" s="7"/>
      <c r="M229" s="7"/>
      <c r="N229" s="7"/>
      <c r="O229" s="7"/>
      <c r="P229" s="7"/>
      <c r="Q229" s="7"/>
      <c r="R229" s="7"/>
      <c r="S229" s="7"/>
      <c r="T229" s="7"/>
      <c r="U229" s="7"/>
      <c r="V229" s="7"/>
      <c r="W229" s="7"/>
      <c r="X229" s="7"/>
      <c r="Y229" s="7"/>
      <c r="Z229" s="7"/>
      <c r="AA229" s="7"/>
    </row>
    <row r="230" spans="1:27">
      <c r="A230" s="7"/>
      <c r="B230" s="7"/>
      <c r="C230" s="59"/>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c r="A231" s="116" t="s">
        <v>76</v>
      </c>
      <c r="B231" s="117"/>
      <c r="C231" s="117"/>
      <c r="D231" s="117"/>
      <c r="E231" s="117"/>
      <c r="F231" s="117"/>
      <c r="G231" s="117"/>
      <c r="H231" s="117"/>
      <c r="I231" s="117"/>
      <c r="J231" s="7"/>
      <c r="K231" s="7"/>
      <c r="L231" s="7"/>
      <c r="M231" s="7"/>
      <c r="N231" s="7"/>
      <c r="O231" s="7"/>
      <c r="P231" s="7"/>
      <c r="Q231" s="7"/>
      <c r="R231" s="7"/>
      <c r="S231" s="7"/>
      <c r="T231" s="7"/>
      <c r="U231" s="7"/>
      <c r="V231" s="7"/>
      <c r="W231" s="7"/>
      <c r="X231" s="7"/>
      <c r="Y231" s="7"/>
      <c r="Z231" s="7"/>
      <c r="AA231" s="7"/>
    </row>
    <row r="232" spans="1:27">
      <c r="A232" s="117"/>
      <c r="B232" s="117"/>
      <c r="C232" s="117"/>
      <c r="D232" s="117"/>
      <c r="E232" s="117"/>
      <c r="F232" s="117"/>
      <c r="G232" s="117"/>
      <c r="H232" s="117"/>
      <c r="I232" s="117"/>
      <c r="J232" s="7"/>
      <c r="K232" s="7"/>
      <c r="L232" s="7"/>
      <c r="M232" s="7"/>
      <c r="N232" s="7"/>
      <c r="O232" s="7"/>
      <c r="P232" s="7"/>
      <c r="Q232" s="7"/>
      <c r="R232" s="7"/>
      <c r="S232" s="7"/>
      <c r="T232" s="7"/>
      <c r="U232" s="7"/>
      <c r="V232" s="7"/>
      <c r="W232" s="7"/>
      <c r="X232" s="7"/>
      <c r="Y232" s="7"/>
      <c r="Z232" s="7"/>
      <c r="AA232" s="7"/>
    </row>
    <row r="233" spans="1:27">
      <c r="A233" s="7"/>
      <c r="B233" s="7"/>
      <c r="C233" s="59"/>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c r="A234" s="7" t="s">
        <v>73</v>
      </c>
      <c r="B234" s="7"/>
      <c r="C234" s="61">
        <f>C206</f>
        <v>43101</v>
      </c>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c r="A235" s="7" t="s">
        <v>74</v>
      </c>
      <c r="B235" s="7"/>
      <c r="C235" s="61">
        <f>DATE(YEAR(C234),MONTH(C234)+6,1)-1</f>
        <v>43281</v>
      </c>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c r="A236" s="7" t="s">
        <v>63</v>
      </c>
      <c r="B236" s="7"/>
      <c r="C236" s="61">
        <f>C221</f>
        <v>43184</v>
      </c>
      <c r="D236" s="7"/>
      <c r="E236" s="62"/>
      <c r="F236" s="7"/>
      <c r="G236" s="7"/>
      <c r="H236" s="7"/>
      <c r="I236" s="7"/>
      <c r="J236" s="7"/>
      <c r="K236" s="7"/>
      <c r="L236" s="7"/>
      <c r="M236" s="7"/>
      <c r="N236" s="7"/>
      <c r="O236" s="7"/>
      <c r="P236" s="7"/>
      <c r="Q236" s="7"/>
      <c r="R236" s="7"/>
      <c r="S236" s="7"/>
      <c r="T236" s="7"/>
      <c r="U236" s="7"/>
      <c r="V236" s="7"/>
      <c r="W236" s="7"/>
      <c r="X236" s="7"/>
      <c r="Y236" s="7"/>
      <c r="Z236" s="7"/>
      <c r="AA236" s="7"/>
    </row>
    <row r="237" spans="1:27">
      <c r="A237" s="7" t="s">
        <v>64</v>
      </c>
      <c r="B237" s="7"/>
      <c r="C237" s="61">
        <f>C207</f>
        <v>46752</v>
      </c>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c r="A238" s="7" t="s">
        <v>65</v>
      </c>
      <c r="B238" s="7"/>
      <c r="C238" s="63">
        <f>C223</f>
        <v>0.1</v>
      </c>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c r="A239" s="7" t="s">
        <v>66</v>
      </c>
      <c r="B239" s="7"/>
      <c r="C239" s="63">
        <f>C224</f>
        <v>0.13</v>
      </c>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c r="A240" s="7" t="s">
        <v>67</v>
      </c>
      <c r="B240" s="7"/>
      <c r="C240" s="64">
        <f>C225</f>
        <v>100</v>
      </c>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c r="A241" s="7" t="s">
        <v>68</v>
      </c>
      <c r="B241" s="7"/>
      <c r="C241" s="36">
        <f>C226</f>
        <v>2</v>
      </c>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c r="A242" s="7" t="s">
        <v>69</v>
      </c>
      <c r="B242" s="7"/>
      <c r="C242" s="36">
        <f>C227</f>
        <v>0</v>
      </c>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3.5" thickBo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3.5" thickBot="1">
      <c r="A244" s="7" t="s">
        <v>75</v>
      </c>
      <c r="B244" s="7"/>
      <c r="C244" s="65" t="s">
        <v>95</v>
      </c>
      <c r="D244" s="44" t="s">
        <v>71</v>
      </c>
      <c r="E244" s="66" t="s">
        <v>95</v>
      </c>
      <c r="F244" s="7"/>
      <c r="G244" s="7"/>
      <c r="H244" s="7"/>
      <c r="I244" s="7"/>
      <c r="J244" s="7"/>
      <c r="K244" s="7"/>
      <c r="L244" s="7"/>
      <c r="M244" s="7"/>
      <c r="N244" s="7"/>
      <c r="O244" s="7"/>
      <c r="P244" s="7"/>
      <c r="Q244" s="7"/>
      <c r="R244" s="7"/>
      <c r="S244" s="7"/>
      <c r="T244" s="7"/>
      <c r="U244" s="7"/>
      <c r="V244" s="7"/>
      <c r="W244" s="7"/>
      <c r="X244" s="7"/>
      <c r="Y244" s="7"/>
      <c r="Z244" s="7"/>
      <c r="AA244" s="7"/>
    </row>
    <row r="245" spans="1:27">
      <c r="A245" s="7"/>
      <c r="B245" s="7"/>
      <c r="C245" s="59"/>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c r="A246" s="7"/>
      <c r="B246" s="7"/>
      <c r="C246" s="59"/>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c r="A247" s="15" t="s">
        <v>77</v>
      </c>
      <c r="B247" s="15"/>
      <c r="C247" s="15"/>
      <c r="D247" s="15"/>
      <c r="E247" s="15"/>
      <c r="F247" s="15"/>
      <c r="G247" s="15"/>
      <c r="H247" s="15"/>
      <c r="I247" s="15"/>
      <c r="J247" s="7"/>
      <c r="K247" s="7"/>
      <c r="L247" s="7"/>
      <c r="M247" s="7"/>
      <c r="N247" s="7"/>
      <c r="O247" s="7"/>
      <c r="P247" s="7"/>
      <c r="Q247" s="7"/>
      <c r="R247" s="7"/>
      <c r="S247" s="7"/>
      <c r="T247" s="7"/>
      <c r="U247" s="7"/>
      <c r="V247" s="7"/>
      <c r="W247" s="7"/>
      <c r="X247" s="7"/>
      <c r="Y247" s="7"/>
      <c r="Z247" s="7"/>
      <c r="AA247" s="7"/>
    </row>
    <row r="248" spans="1:27">
      <c r="A248" s="15"/>
      <c r="B248" s="15"/>
      <c r="C248" s="15"/>
      <c r="D248" s="15"/>
      <c r="E248" s="15"/>
      <c r="F248" s="15"/>
      <c r="G248" s="15"/>
      <c r="H248" s="15"/>
      <c r="I248" s="15"/>
      <c r="J248" s="7"/>
      <c r="K248" s="7"/>
      <c r="L248" s="7"/>
      <c r="M248" s="7"/>
      <c r="N248" s="7"/>
      <c r="O248" s="7"/>
      <c r="P248" s="7"/>
      <c r="Q248" s="7"/>
      <c r="R248" s="7"/>
      <c r="S248" s="7"/>
      <c r="T248" s="7"/>
      <c r="U248" s="7"/>
      <c r="V248" s="7"/>
      <c r="W248" s="7"/>
      <c r="X248" s="7"/>
      <c r="Y248" s="7"/>
      <c r="Z248" s="7"/>
      <c r="AA248" s="7"/>
    </row>
    <row r="249" spans="1:27">
      <c r="A249" s="7" t="s">
        <v>79</v>
      </c>
      <c r="B249" s="7"/>
      <c r="C249" s="67">
        <v>1150</v>
      </c>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c r="A250" s="7" t="s">
        <v>63</v>
      </c>
      <c r="B250" s="7"/>
      <c r="C250" s="61">
        <f>C206</f>
        <v>43101</v>
      </c>
      <c r="D250" s="7"/>
      <c r="E250" s="62"/>
      <c r="F250" s="7"/>
      <c r="G250" s="7"/>
      <c r="H250" s="7"/>
      <c r="I250" s="7"/>
      <c r="J250" s="7"/>
      <c r="K250" s="7"/>
      <c r="L250" s="7"/>
      <c r="M250" s="7"/>
      <c r="N250" s="7"/>
      <c r="O250" s="7"/>
      <c r="P250" s="7"/>
      <c r="Q250" s="7"/>
      <c r="R250" s="7"/>
      <c r="S250" s="7"/>
      <c r="T250" s="7"/>
      <c r="U250" s="7"/>
      <c r="V250" s="7"/>
      <c r="W250" s="7"/>
      <c r="X250" s="7"/>
      <c r="Y250" s="7"/>
      <c r="Z250" s="7"/>
      <c r="AA250" s="7"/>
    </row>
    <row r="251" spans="1:27">
      <c r="A251" s="7" t="s">
        <v>64</v>
      </c>
      <c r="B251" s="7"/>
      <c r="C251" s="61">
        <f>C207</f>
        <v>46752</v>
      </c>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c r="A252" s="7" t="s">
        <v>65</v>
      </c>
      <c r="B252" s="7"/>
      <c r="C252" s="63">
        <f>C238</f>
        <v>0.1</v>
      </c>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c r="A253" s="7" t="s">
        <v>67</v>
      </c>
      <c r="B253" s="7"/>
      <c r="C253" s="64">
        <f>C240</f>
        <v>100</v>
      </c>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c r="A254" s="7" t="s">
        <v>68</v>
      </c>
      <c r="B254" s="7"/>
      <c r="C254" s="36">
        <f>C241</f>
        <v>2</v>
      </c>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c r="A255" s="7" t="s">
        <v>69</v>
      </c>
      <c r="B255" s="7"/>
      <c r="C255" s="36">
        <f>C242</f>
        <v>0</v>
      </c>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3.5" thickBo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3.5" thickBot="1">
      <c r="A257" s="7" t="s">
        <v>78</v>
      </c>
      <c r="B257" s="7"/>
      <c r="C257" s="68" t="s">
        <v>95</v>
      </c>
      <c r="D257" s="44"/>
      <c r="E257" s="7"/>
      <c r="F257" s="7"/>
      <c r="G257" s="7"/>
      <c r="H257" s="7"/>
      <c r="I257" s="7"/>
      <c r="J257" s="7"/>
      <c r="K257" s="7"/>
      <c r="L257" s="7"/>
      <c r="M257" s="7"/>
      <c r="N257" s="7"/>
      <c r="O257" s="7"/>
      <c r="P257" s="7"/>
      <c r="Q257" s="7"/>
      <c r="R257" s="7"/>
      <c r="S257" s="7"/>
      <c r="T257" s="7"/>
      <c r="U257" s="7"/>
      <c r="V257" s="7"/>
      <c r="W257" s="7"/>
      <c r="X257" s="7"/>
      <c r="Y257" s="7"/>
      <c r="Z257" s="7"/>
      <c r="AA257" s="7"/>
    </row>
    <row r="258" spans="1:27">
      <c r="A258" s="7"/>
      <c r="B258" s="7"/>
      <c r="C258" s="59"/>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c r="A259" s="30"/>
      <c r="B259" s="30"/>
      <c r="C259" s="5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24" customHeight="1">
      <c r="A260" s="101" t="s">
        <v>81</v>
      </c>
      <c r="B260" s="102"/>
      <c r="C260" s="102"/>
      <c r="D260" s="102"/>
      <c r="E260" s="102"/>
      <c r="F260" s="102"/>
      <c r="G260" s="102"/>
      <c r="H260" s="102"/>
      <c r="I260" s="102"/>
      <c r="J260" s="7"/>
      <c r="K260" s="7"/>
      <c r="L260" s="7"/>
      <c r="M260" s="7"/>
      <c r="N260" s="7"/>
      <c r="O260" s="7"/>
      <c r="P260" s="7"/>
      <c r="Q260" s="7"/>
      <c r="R260" s="7"/>
      <c r="S260" s="7"/>
      <c r="T260" s="7"/>
      <c r="U260" s="7"/>
      <c r="V260" s="7"/>
      <c r="W260" s="7"/>
      <c r="X260" s="7"/>
      <c r="Y260" s="7"/>
      <c r="Z260" s="7"/>
      <c r="AA260" s="7"/>
    </row>
    <row r="261" spans="1:27" ht="24" customHeight="1">
      <c r="A261" s="102"/>
      <c r="B261" s="102"/>
      <c r="C261" s="102"/>
      <c r="D261" s="102"/>
      <c r="E261" s="102"/>
      <c r="F261" s="102"/>
      <c r="G261" s="102"/>
      <c r="H261" s="102"/>
      <c r="I261" s="102"/>
      <c r="J261" s="7"/>
      <c r="K261" s="7"/>
      <c r="L261" s="7"/>
      <c r="M261" s="7"/>
      <c r="N261" s="7"/>
      <c r="O261" s="7"/>
      <c r="P261" s="7"/>
      <c r="Q261" s="7"/>
      <c r="R261" s="7"/>
      <c r="S261" s="7"/>
      <c r="T261" s="7"/>
      <c r="U261" s="7"/>
      <c r="V261" s="7"/>
      <c r="W261" s="7"/>
      <c r="X261" s="7"/>
      <c r="Y261" s="7"/>
      <c r="Z261" s="7"/>
      <c r="AA261" s="7"/>
    </row>
    <row r="262" spans="1:27">
      <c r="A262" s="101" t="s">
        <v>53</v>
      </c>
      <c r="B262" s="102"/>
      <c r="C262" s="102"/>
      <c r="D262" s="102"/>
      <c r="E262" s="102"/>
      <c r="F262" s="102"/>
      <c r="G262" s="102"/>
      <c r="H262" s="102"/>
      <c r="I262" s="102"/>
      <c r="J262" s="7"/>
      <c r="K262" s="7"/>
      <c r="L262" s="7"/>
      <c r="M262" s="7"/>
      <c r="N262" s="7"/>
      <c r="O262" s="7"/>
      <c r="P262" s="7"/>
      <c r="Q262" s="7"/>
      <c r="R262" s="7"/>
      <c r="S262" s="7"/>
      <c r="T262" s="7"/>
      <c r="U262" s="7"/>
      <c r="V262" s="7"/>
      <c r="W262" s="7"/>
      <c r="X262" s="7"/>
      <c r="Y262" s="7"/>
      <c r="Z262" s="7"/>
      <c r="AA262" s="7"/>
    </row>
    <row r="263" spans="1:27">
      <c r="A263" s="101" t="s">
        <v>52</v>
      </c>
      <c r="B263" s="102"/>
      <c r="C263" s="102"/>
      <c r="D263" s="102"/>
      <c r="E263" s="102"/>
      <c r="F263" s="102"/>
      <c r="G263" s="102"/>
      <c r="H263" s="102"/>
      <c r="I263" s="102"/>
      <c r="J263" s="7"/>
      <c r="K263" s="7"/>
      <c r="L263" s="7"/>
      <c r="M263" s="7"/>
      <c r="N263" s="7"/>
      <c r="O263" s="7"/>
      <c r="P263" s="7"/>
      <c r="Q263" s="7"/>
      <c r="R263" s="7"/>
      <c r="S263" s="7"/>
      <c r="T263" s="7"/>
      <c r="U263" s="7"/>
      <c r="V263" s="7"/>
      <c r="W263" s="7"/>
      <c r="X263" s="7"/>
      <c r="Y263" s="7"/>
      <c r="Z263" s="7"/>
      <c r="AA263" s="7"/>
    </row>
    <row r="264" spans="1:27">
      <c r="A264" s="69"/>
      <c r="B264" s="69"/>
      <c r="C264" s="69"/>
      <c r="D264" s="69"/>
      <c r="E264" s="69"/>
      <c r="F264" s="69"/>
      <c r="G264" s="69"/>
      <c r="H264" s="69"/>
      <c r="I264" s="69"/>
      <c r="J264" s="7"/>
      <c r="K264" s="7"/>
      <c r="L264" s="7"/>
      <c r="M264" s="7"/>
      <c r="N264" s="7"/>
      <c r="O264" s="7"/>
      <c r="P264" s="7"/>
      <c r="Q264" s="7"/>
      <c r="R264" s="7"/>
      <c r="S264" s="7"/>
      <c r="T264" s="7"/>
      <c r="U264" s="7"/>
      <c r="V264" s="7"/>
      <c r="W264" s="7"/>
      <c r="X264" s="7"/>
      <c r="Y264" s="7"/>
      <c r="Z264" s="7"/>
      <c r="AA264" s="7"/>
    </row>
    <row r="265" spans="1:27">
      <c r="A265" s="11" t="s">
        <v>14</v>
      </c>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c r="A266" s="103" t="s">
        <v>54</v>
      </c>
      <c r="B266" s="106"/>
      <c r="C266" s="106"/>
      <c r="D266" s="106"/>
      <c r="E266" s="106"/>
      <c r="F266" s="106"/>
      <c r="G266" s="106"/>
      <c r="H266" s="106"/>
      <c r="I266" s="106"/>
      <c r="J266" s="7"/>
      <c r="K266" s="7"/>
      <c r="L266" s="7"/>
      <c r="M266" s="7"/>
      <c r="N266" s="7"/>
      <c r="O266" s="7"/>
      <c r="P266" s="7"/>
      <c r="Q266" s="7"/>
      <c r="R266" s="7"/>
      <c r="S266" s="7"/>
      <c r="T266" s="7"/>
      <c r="U266" s="7"/>
      <c r="V266" s="7"/>
      <c r="W266" s="7"/>
      <c r="X266" s="7"/>
      <c r="Y266" s="7"/>
      <c r="Z266" s="7"/>
      <c r="AA266" s="7"/>
    </row>
    <row r="267" spans="1:27">
      <c r="A267" s="106"/>
      <c r="B267" s="106"/>
      <c r="C267" s="106"/>
      <c r="D267" s="106"/>
      <c r="E267" s="106"/>
      <c r="F267" s="106"/>
      <c r="G267" s="106"/>
      <c r="H267" s="106"/>
      <c r="I267" s="106"/>
      <c r="J267" s="7"/>
      <c r="K267" s="12"/>
      <c r="L267" s="7"/>
      <c r="M267" s="7"/>
      <c r="N267" s="7"/>
      <c r="O267" s="7"/>
      <c r="P267" s="7"/>
      <c r="Q267" s="7"/>
      <c r="R267" s="7"/>
      <c r="S267" s="7"/>
      <c r="T267" s="7"/>
      <c r="U267" s="7"/>
      <c r="V267" s="7"/>
      <c r="W267" s="7"/>
      <c r="X267" s="7"/>
      <c r="Y267" s="7"/>
      <c r="Z267" s="7"/>
      <c r="AA267" s="7"/>
    </row>
    <row r="268" spans="1:27">
      <c r="A268" s="106"/>
      <c r="B268" s="106"/>
      <c r="C268" s="106"/>
      <c r="D268" s="106"/>
      <c r="E268" s="106"/>
      <c r="F268" s="106"/>
      <c r="G268" s="106"/>
      <c r="H268" s="106"/>
      <c r="I268" s="106"/>
      <c r="J268" s="7"/>
      <c r="K268" s="12"/>
      <c r="L268" s="7"/>
      <c r="M268" s="7"/>
      <c r="N268" s="7"/>
      <c r="O268" s="7"/>
      <c r="P268" s="7"/>
      <c r="Q268" s="7"/>
      <c r="R268" s="7"/>
      <c r="S268" s="7"/>
      <c r="T268" s="7"/>
      <c r="U268" s="7"/>
      <c r="V268" s="7"/>
      <c r="W268" s="7"/>
      <c r="X268" s="7"/>
      <c r="Y268" s="7"/>
      <c r="Z268" s="7"/>
      <c r="AA268" s="7"/>
    </row>
    <row r="269" spans="1:27">
      <c r="A269" s="106"/>
      <c r="B269" s="106"/>
      <c r="C269" s="106"/>
      <c r="D269" s="106"/>
      <c r="E269" s="106"/>
      <c r="F269" s="106"/>
      <c r="G269" s="106"/>
      <c r="H269" s="106"/>
      <c r="I269" s="106"/>
      <c r="J269" s="7"/>
      <c r="K269" s="12"/>
      <c r="L269" s="7"/>
      <c r="M269" s="7"/>
      <c r="N269" s="7"/>
      <c r="O269" s="7"/>
      <c r="P269" s="7"/>
      <c r="Q269" s="7"/>
      <c r="R269" s="7"/>
      <c r="S269" s="7"/>
      <c r="T269" s="7"/>
      <c r="U269" s="7"/>
      <c r="V269" s="7"/>
      <c r="W269" s="7"/>
      <c r="X269" s="7"/>
      <c r="Y269" s="7"/>
      <c r="Z269" s="7"/>
      <c r="AA269" s="7"/>
    </row>
    <row r="270" spans="1:27">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c r="A271" s="7" t="s">
        <v>19</v>
      </c>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3.5" thickBot="1">
      <c r="A273" s="7" t="s">
        <v>82</v>
      </c>
      <c r="B273" s="7"/>
      <c r="C273" s="7"/>
      <c r="D273" s="14">
        <v>10</v>
      </c>
      <c r="E273" s="44"/>
      <c r="F273" s="7"/>
      <c r="G273" s="7"/>
      <c r="H273" s="7"/>
      <c r="I273" s="7"/>
      <c r="J273" s="7"/>
      <c r="K273" s="7"/>
      <c r="L273" s="7"/>
      <c r="M273" s="7"/>
      <c r="N273" s="7"/>
      <c r="O273" s="7"/>
      <c r="P273" s="7"/>
      <c r="Q273" s="7"/>
      <c r="R273" s="7"/>
      <c r="S273" s="7"/>
      <c r="T273" s="7"/>
      <c r="U273" s="7"/>
      <c r="V273" s="7"/>
      <c r="W273" s="7"/>
      <c r="X273" s="7"/>
      <c r="Y273" s="7"/>
      <c r="Z273" s="7"/>
      <c r="AA273" s="7"/>
    </row>
    <row r="274" spans="1:27" ht="13.5" thickBot="1">
      <c r="A274" s="7" t="s">
        <v>83</v>
      </c>
      <c r="B274" s="7"/>
      <c r="C274" s="7"/>
      <c r="D274" s="16">
        <v>0.05</v>
      </c>
      <c r="E274" s="44"/>
      <c r="F274" s="7"/>
      <c r="G274" s="47" t="s">
        <v>85</v>
      </c>
      <c r="H274" s="46"/>
      <c r="I274" s="7"/>
      <c r="J274" s="7"/>
      <c r="K274" s="7"/>
      <c r="L274" s="7"/>
      <c r="M274" s="7"/>
      <c r="N274" s="7"/>
      <c r="O274" s="7"/>
      <c r="P274" s="7"/>
      <c r="Q274" s="7"/>
      <c r="R274" s="7"/>
      <c r="S274" s="7"/>
      <c r="T274" s="7"/>
      <c r="U274" s="7"/>
      <c r="V274" s="7"/>
      <c r="W274" s="7"/>
      <c r="X274" s="7"/>
      <c r="Y274" s="7"/>
      <c r="Z274" s="7"/>
      <c r="AA274" s="7"/>
    </row>
    <row r="275" spans="1:27" ht="13.5" thickBot="1">
      <c r="A275" s="7" t="s">
        <v>84</v>
      </c>
      <c r="B275" s="7"/>
      <c r="C275" s="7"/>
      <c r="D275" s="70">
        <f>D278*D274</f>
        <v>50</v>
      </c>
      <c r="E275" s="7"/>
      <c r="F275" s="7"/>
      <c r="G275" s="47" t="s">
        <v>86</v>
      </c>
      <c r="H275" s="46"/>
      <c r="I275" s="7"/>
      <c r="J275" s="7"/>
      <c r="K275" s="7"/>
      <c r="L275" s="7"/>
      <c r="M275" s="7"/>
      <c r="N275" s="7"/>
      <c r="O275" s="7"/>
      <c r="P275" s="7"/>
      <c r="Q275" s="7"/>
      <c r="R275" s="7"/>
      <c r="S275" s="7"/>
      <c r="T275" s="7"/>
      <c r="U275" s="7"/>
      <c r="V275" s="7"/>
      <c r="W275" s="7"/>
      <c r="X275" s="7"/>
      <c r="Y275" s="7"/>
      <c r="Z275" s="7"/>
      <c r="AA275" s="7"/>
    </row>
    <row r="276" spans="1:27">
      <c r="A276" s="7" t="s">
        <v>17</v>
      </c>
      <c r="B276" s="7"/>
      <c r="C276" s="7"/>
      <c r="D276" s="45">
        <v>1135.9000000000001</v>
      </c>
      <c r="E276" s="7"/>
      <c r="F276" s="7"/>
      <c r="G276" s="7"/>
      <c r="H276" s="7"/>
      <c r="I276" s="7"/>
      <c r="J276" s="7"/>
      <c r="K276" s="7"/>
      <c r="L276" s="7"/>
      <c r="M276" s="7"/>
      <c r="N276" s="7"/>
      <c r="O276" s="7"/>
      <c r="P276" s="7"/>
      <c r="Q276" s="7"/>
      <c r="R276" s="7"/>
      <c r="S276" s="7"/>
      <c r="T276" s="7"/>
      <c r="U276" s="7"/>
      <c r="V276" s="7"/>
      <c r="W276" s="7"/>
      <c r="X276" s="7"/>
      <c r="Y276" s="7"/>
      <c r="Z276" s="7"/>
      <c r="AA276" s="7"/>
    </row>
    <row r="277" spans="1:27">
      <c r="A277" s="15" t="s">
        <v>18</v>
      </c>
      <c r="B277" s="7"/>
      <c r="C277" s="7"/>
      <c r="D277" s="45">
        <v>1050</v>
      </c>
      <c r="E277" s="44"/>
      <c r="F277" s="7"/>
      <c r="G277" s="7"/>
      <c r="H277" s="7"/>
      <c r="I277" s="7"/>
      <c r="J277" s="7"/>
      <c r="K277" s="7"/>
      <c r="L277" s="7"/>
      <c r="M277" s="7"/>
      <c r="N277" s="7"/>
      <c r="O277" s="7"/>
      <c r="P277" s="7"/>
      <c r="Q277" s="7"/>
      <c r="R277" s="7"/>
      <c r="S277" s="7"/>
      <c r="T277" s="7"/>
      <c r="U277" s="7"/>
      <c r="V277" s="7"/>
      <c r="W277" s="7"/>
      <c r="X277" s="7"/>
      <c r="Y277" s="7"/>
      <c r="Z277" s="7"/>
      <c r="AA277" s="7"/>
    </row>
    <row r="278" spans="1:27">
      <c r="A278" s="15" t="s">
        <v>5</v>
      </c>
      <c r="B278" s="7"/>
      <c r="C278" s="7"/>
      <c r="D278" s="45">
        <v>1000</v>
      </c>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sheetData>
  <mergeCells count="32">
    <mergeCell ref="A153:I154"/>
    <mergeCell ref="D71:I79"/>
    <mergeCell ref="A80:D81"/>
    <mergeCell ref="A188:I190"/>
    <mergeCell ref="A192:I192"/>
    <mergeCell ref="A260:I261"/>
    <mergeCell ref="A217:I218"/>
    <mergeCell ref="A231:I232"/>
    <mergeCell ref="A141:I143"/>
    <mergeCell ref="A184:I185"/>
    <mergeCell ref="A157:I159"/>
    <mergeCell ref="A161:I162"/>
    <mergeCell ref="A170:I172"/>
    <mergeCell ref="A134:I137"/>
    <mergeCell ref="A3:G3"/>
    <mergeCell ref="B99:D99"/>
    <mergeCell ref="A6:I10"/>
    <mergeCell ref="A12:I12"/>
    <mergeCell ref="A24:I25"/>
    <mergeCell ref="A27:I28"/>
    <mergeCell ref="A39:I40"/>
    <mergeCell ref="C60:I61"/>
    <mergeCell ref="A63:I63"/>
    <mergeCell ref="A17:I19"/>
    <mergeCell ref="A14:I14"/>
    <mergeCell ref="A64:I66"/>
    <mergeCell ref="A68:I70"/>
    <mergeCell ref="A21:I22"/>
    <mergeCell ref="A96:I97"/>
    <mergeCell ref="A262:I262"/>
    <mergeCell ref="A263:I263"/>
    <mergeCell ref="A266:I269"/>
  </mergeCells>
  <phoneticPr fontId="0" type="noConversion"/>
  <printOptions headings="1" gridLines="1"/>
  <pageMargins left="0.5" right="0.5" top="1" bottom="1" header="0.5" footer="0.5"/>
  <pageSetup scale="96" orientation="portrait" r:id="rId1"/>
  <headerFooter alignWithMargins="0"/>
  <rowBreaks count="1" manualBreakCount="1">
    <brk id="98"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Mini Case</vt:lpstr>
      <vt:lpstr>'Mini Case'!Print_Area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Bonds</dc:title>
  <dc:subject>Mini Case Sheets</dc:subject>
  <dc:creator>Bart Kreps and Mike Ehrhardt</dc:creator>
  <cp:lastModifiedBy>caoxi</cp:lastModifiedBy>
  <cp:lastPrinted>2000-12-03T20:27:19Z</cp:lastPrinted>
  <dcterms:created xsi:type="dcterms:W3CDTF">1999-08-19T22:07:38Z</dcterms:created>
  <dcterms:modified xsi:type="dcterms:W3CDTF">2021-02-22T10:56:46Z</dcterms:modified>
</cp:coreProperties>
</file>