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fin 301  fall 2023\"/>
    </mc:Choice>
  </mc:AlternateContent>
  <xr:revisionPtr revIDLastSave="0" documentId="8_{129843F0-AC17-4544-9CCF-FE34F09F92C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SLA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1" l="1"/>
  <c r="L18" i="1"/>
  <c r="N7" i="1"/>
  <c r="M7" i="1"/>
  <c r="M21" i="1"/>
  <c r="N21" i="1"/>
  <c r="L21" i="1"/>
  <c r="N20" i="1"/>
  <c r="M20" i="1"/>
  <c r="L20" i="1"/>
  <c r="F3" i="1" l="1"/>
  <c r="F4" i="1"/>
  <c r="G4" i="1"/>
  <c r="H4" i="1"/>
  <c r="I4" i="1"/>
  <c r="F5" i="1"/>
  <c r="G5" i="1"/>
  <c r="H5" i="1"/>
  <c r="I5" i="1"/>
  <c r="F6" i="1"/>
  <c r="G6" i="1"/>
  <c r="H6" i="1"/>
  <c r="I6" i="1"/>
  <c r="F7" i="1"/>
  <c r="G7" i="1"/>
  <c r="H7" i="1"/>
  <c r="I7" i="1"/>
  <c r="F8" i="1"/>
  <c r="G8" i="1"/>
  <c r="H8" i="1"/>
  <c r="I8" i="1"/>
  <c r="F9" i="1"/>
  <c r="G9" i="1"/>
  <c r="H9" i="1"/>
  <c r="I9" i="1"/>
  <c r="F10" i="1"/>
  <c r="G10" i="1"/>
  <c r="H10" i="1"/>
  <c r="I10" i="1"/>
  <c r="F11" i="1"/>
  <c r="G11" i="1"/>
  <c r="H11" i="1"/>
  <c r="I11" i="1"/>
  <c r="F12" i="1"/>
  <c r="G12" i="1"/>
  <c r="H12" i="1"/>
  <c r="I12" i="1"/>
  <c r="F13" i="1"/>
  <c r="G13" i="1"/>
  <c r="H13" i="1"/>
  <c r="I13" i="1"/>
  <c r="F14" i="1"/>
  <c r="G14" i="1"/>
  <c r="H14" i="1"/>
  <c r="I14" i="1"/>
  <c r="F15" i="1"/>
  <c r="G15" i="1"/>
  <c r="H15" i="1"/>
  <c r="I15" i="1"/>
  <c r="F16" i="1"/>
  <c r="G16" i="1"/>
  <c r="H16" i="1"/>
  <c r="I16" i="1"/>
  <c r="F17" i="1"/>
  <c r="G17" i="1"/>
  <c r="H17" i="1"/>
  <c r="I17" i="1"/>
  <c r="F18" i="1"/>
  <c r="G18" i="1"/>
  <c r="H18" i="1"/>
  <c r="I18" i="1"/>
  <c r="F19" i="1"/>
  <c r="G19" i="1"/>
  <c r="H19" i="1"/>
  <c r="I19" i="1"/>
  <c r="F20" i="1"/>
  <c r="G20" i="1"/>
  <c r="H20" i="1"/>
  <c r="I20" i="1"/>
  <c r="F21" i="1"/>
  <c r="G21" i="1"/>
  <c r="H21" i="1"/>
  <c r="I21" i="1"/>
  <c r="F22" i="1"/>
  <c r="G22" i="1"/>
  <c r="H22" i="1"/>
  <c r="I22" i="1"/>
  <c r="F23" i="1"/>
  <c r="G23" i="1"/>
  <c r="H23" i="1"/>
  <c r="I23" i="1"/>
  <c r="F24" i="1"/>
  <c r="G24" i="1"/>
  <c r="H24" i="1"/>
  <c r="I24" i="1"/>
  <c r="F25" i="1"/>
  <c r="G25" i="1"/>
  <c r="H25" i="1"/>
  <c r="I25" i="1"/>
  <c r="F26" i="1"/>
  <c r="G26" i="1"/>
  <c r="H26" i="1"/>
  <c r="I26" i="1"/>
  <c r="F27" i="1"/>
  <c r="G27" i="1"/>
  <c r="H27" i="1"/>
  <c r="I27" i="1"/>
  <c r="F28" i="1"/>
  <c r="G28" i="1"/>
  <c r="H28" i="1"/>
  <c r="I28" i="1"/>
  <c r="F29" i="1"/>
  <c r="G29" i="1"/>
  <c r="H29" i="1"/>
  <c r="I29" i="1"/>
  <c r="F30" i="1"/>
  <c r="G30" i="1"/>
  <c r="H30" i="1"/>
  <c r="I30" i="1"/>
  <c r="F31" i="1"/>
  <c r="G31" i="1"/>
  <c r="H31" i="1"/>
  <c r="I31" i="1"/>
  <c r="F32" i="1"/>
  <c r="G32" i="1"/>
  <c r="H32" i="1"/>
  <c r="I32" i="1"/>
  <c r="F33" i="1"/>
  <c r="G33" i="1"/>
  <c r="H33" i="1"/>
  <c r="I33" i="1"/>
  <c r="F34" i="1"/>
  <c r="G34" i="1"/>
  <c r="H34" i="1"/>
  <c r="I34" i="1"/>
  <c r="F35" i="1"/>
  <c r="G35" i="1"/>
  <c r="H35" i="1"/>
  <c r="I35" i="1"/>
  <c r="F36" i="1"/>
  <c r="G36" i="1"/>
  <c r="H36" i="1"/>
  <c r="I36" i="1"/>
  <c r="F37" i="1"/>
  <c r="G37" i="1"/>
  <c r="H37" i="1"/>
  <c r="I37" i="1"/>
  <c r="F38" i="1"/>
  <c r="G38" i="1"/>
  <c r="H38" i="1"/>
  <c r="I38" i="1"/>
  <c r="F39" i="1"/>
  <c r="G39" i="1"/>
  <c r="H39" i="1"/>
  <c r="I39" i="1"/>
  <c r="F40" i="1"/>
  <c r="G40" i="1"/>
  <c r="H40" i="1"/>
  <c r="I40" i="1"/>
  <c r="F41" i="1"/>
  <c r="G41" i="1"/>
  <c r="H41" i="1"/>
  <c r="I41" i="1"/>
  <c r="F42" i="1"/>
  <c r="G42" i="1"/>
  <c r="H42" i="1"/>
  <c r="I42" i="1"/>
  <c r="F43" i="1"/>
  <c r="G43" i="1"/>
  <c r="H43" i="1"/>
  <c r="I43" i="1"/>
  <c r="F44" i="1"/>
  <c r="G44" i="1"/>
  <c r="H44" i="1"/>
  <c r="I44" i="1"/>
  <c r="F45" i="1"/>
  <c r="G45" i="1"/>
  <c r="H45" i="1"/>
  <c r="I45" i="1"/>
  <c r="F46" i="1"/>
  <c r="G46" i="1"/>
  <c r="H46" i="1"/>
  <c r="I46" i="1"/>
  <c r="F47" i="1"/>
  <c r="G47" i="1"/>
  <c r="H47" i="1"/>
  <c r="I47" i="1"/>
  <c r="F48" i="1"/>
  <c r="G48" i="1"/>
  <c r="H48" i="1"/>
  <c r="I48" i="1"/>
  <c r="F49" i="1"/>
  <c r="G49" i="1"/>
  <c r="H49" i="1"/>
  <c r="I49" i="1"/>
  <c r="F50" i="1"/>
  <c r="G50" i="1"/>
  <c r="H50" i="1"/>
  <c r="I50" i="1"/>
  <c r="F51" i="1"/>
  <c r="G51" i="1"/>
  <c r="H51" i="1"/>
  <c r="I51" i="1"/>
  <c r="F52" i="1"/>
  <c r="G52" i="1"/>
  <c r="H52" i="1"/>
  <c r="I52" i="1"/>
  <c r="F53" i="1"/>
  <c r="G53" i="1"/>
  <c r="H53" i="1"/>
  <c r="I53" i="1"/>
  <c r="F54" i="1"/>
  <c r="G54" i="1"/>
  <c r="H54" i="1"/>
  <c r="I54" i="1"/>
  <c r="F55" i="1"/>
  <c r="G55" i="1"/>
  <c r="H55" i="1"/>
  <c r="I55" i="1"/>
  <c r="F56" i="1"/>
  <c r="G56" i="1"/>
  <c r="H56" i="1"/>
  <c r="I56" i="1"/>
  <c r="F57" i="1"/>
  <c r="G57" i="1"/>
  <c r="H57" i="1"/>
  <c r="I57" i="1"/>
  <c r="F58" i="1"/>
  <c r="G58" i="1"/>
  <c r="H58" i="1"/>
  <c r="I58" i="1"/>
  <c r="F59" i="1"/>
  <c r="G59" i="1"/>
  <c r="H59" i="1"/>
  <c r="I59" i="1"/>
  <c r="F60" i="1"/>
  <c r="G60" i="1"/>
  <c r="H60" i="1"/>
  <c r="I60" i="1"/>
  <c r="F61" i="1"/>
  <c r="G61" i="1"/>
  <c r="H61" i="1"/>
  <c r="I61" i="1"/>
  <c r="G3" i="1"/>
  <c r="M6" i="1" s="1"/>
  <c r="H3" i="1"/>
  <c r="N3" i="1" s="1"/>
  <c r="I3" i="1"/>
  <c r="O4" i="1" s="1"/>
  <c r="N4" i="1" l="1"/>
  <c r="M4" i="1"/>
  <c r="L6" i="1"/>
  <c r="L13" i="1"/>
  <c r="O3" i="1"/>
  <c r="M13" i="1"/>
  <c r="N13" i="1"/>
  <c r="L4" i="1"/>
  <c r="O5" i="1"/>
  <c r="N5" i="1"/>
  <c r="M3" i="1"/>
  <c r="L3" i="1"/>
  <c r="N6" i="1"/>
  <c r="M5" i="1" l="1"/>
  <c r="N17" i="1"/>
  <c r="L17" i="1"/>
  <c r="M17" i="1"/>
  <c r="M18" i="1"/>
  <c r="L19" i="1"/>
  <c r="L5" i="1"/>
  <c r="N18" i="1"/>
  <c r="N19" i="1" s="1"/>
  <c r="M19" i="1" l="1"/>
</calcChain>
</file>

<file path=xl/sharedStrings.xml><?xml version="1.0" encoding="utf-8"?>
<sst xmlns="http://schemas.openxmlformats.org/spreadsheetml/2006/main" count="48" uniqueCount="35">
  <si>
    <t>Date</t>
  </si>
  <si>
    <t>tesla</t>
  </si>
  <si>
    <t>nike</t>
  </si>
  <si>
    <t>Gamestop</t>
  </si>
  <si>
    <t>S&amp;P500</t>
  </si>
  <si>
    <t>Average return</t>
  </si>
  <si>
    <t>Standard deviation (risk)</t>
  </si>
  <si>
    <t>risk award ratio</t>
  </si>
  <si>
    <t>beta</t>
  </si>
  <si>
    <t>Portfolio - 50% in each stock</t>
  </si>
  <si>
    <t>Tesla+Nike</t>
  </si>
  <si>
    <t>Tesla + GMT</t>
  </si>
  <si>
    <t>Nike + GMT</t>
  </si>
  <si>
    <t>Correlation</t>
  </si>
  <si>
    <t>Tesla + GME</t>
  </si>
  <si>
    <t>Nike + GME</t>
  </si>
  <si>
    <t>Note: 1) Risk of TESLA is two times of the market</t>
  </si>
  <si>
    <t>2) Beta is a measure of risk. High beta, high risk; low beta, low risk</t>
  </si>
  <si>
    <t xml:space="preserve"> </t>
  </si>
  <si>
    <t>S&amp;P500 -x</t>
  </si>
  <si>
    <t>tesla - y</t>
  </si>
  <si>
    <t>portfolio beta = w1*beta1 + w2*beta2</t>
  </si>
  <si>
    <t>CAPM - Capital Asset Pricing Model</t>
  </si>
  <si>
    <t>stock return = risk free rate + beta *(market return - risk free rate)</t>
  </si>
  <si>
    <t>risk free rate: when you deposit in a bank, the rate from the bank is risk free; or 3 month treausry bill rate</t>
  </si>
  <si>
    <t>market return: S&amp;P500 return as a proxy</t>
  </si>
  <si>
    <t>market return - risk free rate = market risk premium</t>
  </si>
  <si>
    <t xml:space="preserve">If risk free rate = 5%, market return = 9%, </t>
  </si>
  <si>
    <t xml:space="preserve">return </t>
  </si>
  <si>
    <t>bank rate</t>
  </si>
  <si>
    <t>Step 1 - raw stock price data</t>
  </si>
  <si>
    <t>Step 2 - Get Monthly Stock Returns</t>
  </si>
  <si>
    <t xml:space="preserve">beta </t>
  </si>
  <si>
    <t xml:space="preserve">return  </t>
  </si>
  <si>
    <t>Step 3 -K1:P7 Statistical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</si>
</sst>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Elephant"/>
      <family val="1"/>
    </font>
    <font>
      <b/>
      <sz val="11"/>
      <color theme="1"/>
      <name val="Elephant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3">
    <xf numFmtId="0" fontId="0" fillId="0" borderId="0" xfId="0"/>
    <xf numFmtId="14" fontId="0" fillId="0" borderId="0" xfId="0" applyNumberFormat="1"/>
    <xf numFmtId="0" fontId="16" fillId="0" borderId="0" xfId="0" applyFont="1"/>
    <xf numFmtId="0" fontId="0" fillId="33" borderId="0" xfId="0" applyFill="1"/>
    <xf numFmtId="0" fontId="0" fillId="33" borderId="0" xfId="0" applyFill="1" applyAlignment="1">
      <alignment horizontal="center"/>
    </xf>
    <xf numFmtId="4" fontId="0" fillId="33" borderId="0" xfId="0" applyNumberFormat="1" applyFill="1" applyAlignment="1">
      <alignment horizontal="center"/>
    </xf>
    <xf numFmtId="0" fontId="0" fillId="34" borderId="0" xfId="0" applyFill="1"/>
    <xf numFmtId="0" fontId="0" fillId="34" borderId="0" xfId="0" applyFill="1" applyAlignment="1">
      <alignment horizontal="center"/>
    </xf>
    <xf numFmtId="10" fontId="0" fillId="34" borderId="0" xfId="2" applyNumberFormat="1" applyFont="1" applyFill="1"/>
    <xf numFmtId="10" fontId="16" fillId="34" borderId="0" xfId="2" applyNumberFormat="1" applyFont="1" applyFill="1"/>
    <xf numFmtId="0" fontId="0" fillId="35" borderId="0" xfId="0" applyFill="1"/>
    <xf numFmtId="0" fontId="0" fillId="35" borderId="12" xfId="0" applyFill="1" applyBorder="1"/>
    <xf numFmtId="0" fontId="0" fillId="35" borderId="13" xfId="0" applyFill="1" applyBorder="1"/>
    <xf numFmtId="0" fontId="18" fillId="35" borderId="11" xfId="0" applyFont="1" applyFill="1" applyBorder="1"/>
    <xf numFmtId="2" fontId="0" fillId="35" borderId="17" xfId="0" applyNumberFormat="1" applyFill="1" applyBorder="1" applyAlignment="1">
      <alignment horizontal="center"/>
    </xf>
    <xf numFmtId="0" fontId="0" fillId="35" borderId="15" xfId="0" applyFill="1" applyBorder="1" applyAlignment="1">
      <alignment horizontal="center"/>
    </xf>
    <xf numFmtId="0" fontId="0" fillId="35" borderId="16" xfId="0" applyFill="1" applyBorder="1" applyAlignment="1">
      <alignment horizontal="center"/>
    </xf>
    <xf numFmtId="0" fontId="0" fillId="35" borderId="17" xfId="0" applyFill="1" applyBorder="1" applyAlignment="1">
      <alignment horizontal="center"/>
    </xf>
    <xf numFmtId="0" fontId="0" fillId="35" borderId="10" xfId="0" applyFill="1" applyBorder="1" applyAlignment="1">
      <alignment horizontal="center"/>
    </xf>
    <xf numFmtId="2" fontId="0" fillId="35" borderId="10" xfId="0" applyNumberFormat="1" applyFill="1" applyBorder="1" applyAlignment="1">
      <alignment horizontal="center"/>
    </xf>
    <xf numFmtId="10" fontId="0" fillId="35" borderId="0" xfId="2" quotePrefix="1" applyNumberFormat="1" applyFont="1" applyFill="1" applyBorder="1" applyAlignment="1">
      <alignment horizontal="center"/>
    </xf>
    <xf numFmtId="10" fontId="0" fillId="35" borderId="18" xfId="2" quotePrefix="1" applyNumberFormat="1" applyFont="1" applyFill="1" applyBorder="1" applyAlignment="1">
      <alignment horizontal="center"/>
    </xf>
    <xf numFmtId="0" fontId="18" fillId="35" borderId="15" xfId="0" applyFont="1" applyFill="1" applyBorder="1"/>
    <xf numFmtId="0" fontId="19" fillId="34" borderId="0" xfId="0" applyFont="1" applyFill="1" applyAlignment="1">
      <alignment horizontal="center"/>
    </xf>
    <xf numFmtId="0" fontId="16" fillId="34" borderId="0" xfId="0" applyFont="1" applyFill="1"/>
    <xf numFmtId="43" fontId="0" fillId="35" borderId="18" xfId="1" applyFont="1" applyFill="1" applyBorder="1" applyAlignment="1">
      <alignment horizontal="center"/>
    </xf>
    <xf numFmtId="0" fontId="18" fillId="33" borderId="0" xfId="0" applyFont="1" applyFill="1" applyAlignment="1">
      <alignment horizontal="center"/>
    </xf>
    <xf numFmtId="0" fontId="18" fillId="34" borderId="0" xfId="0" applyFont="1" applyFill="1" applyAlignment="1">
      <alignment horizontal="center"/>
    </xf>
    <xf numFmtId="0" fontId="0" fillId="36" borderId="0" xfId="0" applyFill="1"/>
    <xf numFmtId="0" fontId="0" fillId="35" borderId="0" xfId="0" applyFill="1" applyBorder="1" applyAlignment="1">
      <alignment horizontal="center"/>
    </xf>
    <xf numFmtId="10" fontId="0" fillId="35" borderId="0" xfId="0" applyNumberFormat="1" applyFill="1" applyBorder="1" applyAlignment="1">
      <alignment horizontal="center"/>
    </xf>
    <xf numFmtId="10" fontId="0" fillId="35" borderId="0" xfId="2" applyNumberFormat="1" applyFont="1" applyFill="1" applyBorder="1" applyAlignment="1">
      <alignment horizontal="center"/>
    </xf>
    <xf numFmtId="43" fontId="0" fillId="35" borderId="0" xfId="1" applyFont="1" applyFill="1" applyBorder="1" applyAlignment="1"/>
    <xf numFmtId="2" fontId="0" fillId="35" borderId="0" xfId="0" applyNumberFormat="1" applyFill="1" applyBorder="1" applyAlignment="1">
      <alignment horizontal="center"/>
    </xf>
    <xf numFmtId="0" fontId="0" fillId="35" borderId="20" xfId="0" applyFill="1" applyBorder="1"/>
    <xf numFmtId="10" fontId="0" fillId="35" borderId="14" xfId="0" quotePrefix="1" applyNumberFormat="1" applyFill="1" applyBorder="1" applyAlignment="1">
      <alignment horizontal="center"/>
    </xf>
    <xf numFmtId="9" fontId="0" fillId="35" borderId="21" xfId="0" applyNumberFormat="1" applyFill="1" applyBorder="1"/>
    <xf numFmtId="0" fontId="18" fillId="35" borderId="15" xfId="0" applyFont="1" applyFill="1" applyBorder="1" applyAlignment="1">
      <alignment horizontal="center"/>
    </xf>
    <xf numFmtId="0" fontId="18" fillId="35" borderId="16" xfId="0" applyFont="1" applyFill="1" applyBorder="1" applyAlignment="1">
      <alignment horizontal="center"/>
    </xf>
    <xf numFmtId="0" fontId="0" fillId="35" borderId="17" xfId="0" applyFill="1" applyBorder="1"/>
    <xf numFmtId="0" fontId="0" fillId="35" borderId="18" xfId="0" applyFill="1" applyBorder="1"/>
    <xf numFmtId="0" fontId="0" fillId="35" borderId="19" xfId="0" applyFill="1" applyBorder="1"/>
    <xf numFmtId="0" fontId="0" fillId="35" borderId="10" xfId="0" applyFill="1" applyBorder="1"/>
    <xf numFmtId="10" fontId="0" fillId="35" borderId="18" xfId="0" applyNumberFormat="1" applyFill="1" applyBorder="1" applyAlignment="1">
      <alignment horizontal="center"/>
    </xf>
    <xf numFmtId="10" fontId="0" fillId="35" borderId="18" xfId="2" applyNumberFormat="1" applyFont="1" applyFill="1" applyBorder="1" applyAlignment="1">
      <alignment horizontal="center"/>
    </xf>
    <xf numFmtId="43" fontId="0" fillId="35" borderId="18" xfId="1" applyFont="1" applyFill="1" applyBorder="1" applyAlignment="1"/>
    <xf numFmtId="2" fontId="0" fillId="35" borderId="18" xfId="0" applyNumberFormat="1" applyFill="1" applyBorder="1" applyAlignment="1">
      <alignment horizontal="center"/>
    </xf>
    <xf numFmtId="10" fontId="0" fillId="35" borderId="19" xfId="0" quotePrefix="1" applyNumberFormat="1" applyFill="1" applyBorder="1" applyAlignment="1">
      <alignment horizontal="center"/>
    </xf>
    <xf numFmtId="0" fontId="0" fillId="35" borderId="18" xfId="0" applyFill="1" applyBorder="1" applyAlignment="1">
      <alignment horizontal="center"/>
    </xf>
    <xf numFmtId="9" fontId="0" fillId="35" borderId="19" xfId="0" applyNumberFormat="1" applyFill="1" applyBorder="1" applyAlignment="1">
      <alignment horizontal="center"/>
    </xf>
    <xf numFmtId="0" fontId="16" fillId="36" borderId="0" xfId="0" applyFont="1" applyFill="1"/>
    <xf numFmtId="2" fontId="0" fillId="35" borderId="15" xfId="0" applyNumberFormat="1" applyFill="1" applyBorder="1" applyAlignment="1">
      <alignment horizontal="center"/>
    </xf>
    <xf numFmtId="43" fontId="0" fillId="35" borderId="0" xfId="1" applyFont="1" applyFill="1" applyBorder="1" applyAlignment="1">
      <alignment horizontal="center"/>
    </xf>
    <xf numFmtId="164" fontId="0" fillId="35" borderId="0" xfId="0" quotePrefix="1" applyNumberFormat="1" applyFill="1" applyBorder="1" applyAlignment="1">
      <alignment horizontal="center"/>
    </xf>
    <xf numFmtId="10" fontId="0" fillId="35" borderId="14" xfId="0" applyNumberFormat="1" applyFill="1" applyBorder="1" applyAlignment="1">
      <alignment horizontal="center"/>
    </xf>
    <xf numFmtId="2" fontId="0" fillId="35" borderId="18" xfId="0" quotePrefix="1" applyNumberFormat="1" applyFill="1" applyBorder="1" applyAlignment="1">
      <alignment horizontal="center"/>
    </xf>
    <xf numFmtId="10" fontId="0" fillId="35" borderId="19" xfId="0" applyNumberFormat="1" applyFill="1" applyBorder="1" applyAlignment="1">
      <alignment horizontal="center"/>
    </xf>
    <xf numFmtId="14" fontId="0" fillId="36" borderId="0" xfId="0" applyNumberFormat="1" applyFill="1"/>
    <xf numFmtId="4" fontId="0" fillId="36" borderId="0" xfId="0" applyNumberFormat="1" applyFill="1" applyAlignment="1">
      <alignment horizontal="center"/>
    </xf>
    <xf numFmtId="10" fontId="0" fillId="36" borderId="0" xfId="2" applyNumberFormat="1" applyFont="1" applyFill="1"/>
    <xf numFmtId="10" fontId="16" fillId="36" borderId="0" xfId="2" applyNumberFormat="1" applyFont="1" applyFill="1"/>
    <xf numFmtId="0" fontId="0" fillId="36" borderId="12" xfId="0" applyFill="1" applyBorder="1"/>
    <xf numFmtId="0" fontId="0" fillId="36" borderId="0" xfId="0" applyFill="1" applyAlignment="1">
      <alignment horizontal="center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Security Market Line SML - Intercept</a:t>
            </a:r>
            <a:r>
              <a:rPr lang="en-US" baseline="0"/>
              <a:t> = risk free rate; slope = market return - risk free rate= market risk premium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'TSLA (2)'!$K$7</c:f>
              <c:strCache>
                <c:ptCount val="1"/>
                <c:pt idx="0">
                  <c:v>return 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'TSLA (2)'!$L$6:$P$6</c:f>
              <c:numCache>
                <c:formatCode>0.00</c:formatCode>
                <c:ptCount val="5"/>
                <c:pt idx="0">
                  <c:v>2.259525866364422</c:v>
                </c:pt>
                <c:pt idx="1">
                  <c:v>1.1232151178076604</c:v>
                </c:pt>
                <c:pt idx="2" formatCode="General">
                  <c:v>-0.26278905041823492</c:v>
                </c:pt>
                <c:pt idx="3" formatCode="General">
                  <c:v>1</c:v>
                </c:pt>
                <c:pt idx="4" formatCode="General">
                  <c:v>0</c:v>
                </c:pt>
              </c:numCache>
            </c:numRef>
          </c:xVal>
          <c:yVal>
            <c:numRef>
              <c:f>'TSLA (2)'!$L$7:$P$7</c:f>
              <c:numCache>
                <c:formatCode>0.00%</c:formatCode>
                <c:ptCount val="5"/>
                <c:pt idx="0">
                  <c:v>0.14038103465457685</c:v>
                </c:pt>
                <c:pt idx="1">
                  <c:v>9.4928604712306408E-2</c:v>
                </c:pt>
                <c:pt idx="2">
                  <c:v>3.9488437983270605E-2</c:v>
                </c:pt>
                <c:pt idx="3" formatCode="0%">
                  <c:v>0.09</c:v>
                </c:pt>
                <c:pt idx="4" formatCode="0%">
                  <c:v>0.05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BAD-4DC3-91F8-7EE979105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8848264"/>
        <c:axId val="705852280"/>
      </c:scatterChart>
      <c:valAx>
        <c:axId val="938848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5852280"/>
        <c:crosses val="autoZero"/>
        <c:crossBetween val="midCat"/>
      </c:valAx>
      <c:valAx>
        <c:axId val="705852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88482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33933</xdr:colOff>
      <xdr:row>7</xdr:row>
      <xdr:rowOff>35132</xdr:rowOff>
    </xdr:from>
    <xdr:to>
      <xdr:col>20</xdr:col>
      <xdr:colOff>564952</xdr:colOff>
      <xdr:row>21</xdr:row>
      <xdr:rowOff>29893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B380C01-52EB-947E-FCBB-253B8675D4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41"/>
  <sheetViews>
    <sheetView tabSelected="1" topLeftCell="K4" zoomScale="160" zoomScaleNormal="160" workbookViewId="0">
      <selection activeCell="Q32" sqref="Q32"/>
    </sheetView>
  </sheetViews>
  <sheetFormatPr defaultRowHeight="14.4" x14ac:dyDescent="0.3"/>
  <cols>
    <col min="1" max="1" width="14.88671875" customWidth="1"/>
    <col min="2" max="4" width="9.109375" style="3"/>
    <col min="5" max="5" width="15.44140625" style="4" customWidth="1"/>
    <col min="6" max="8" width="9.109375" style="6"/>
    <col min="9" max="9" width="12.88671875" style="6" customWidth="1"/>
    <col min="10" max="10" width="10.33203125" style="24" customWidth="1"/>
    <col min="11" max="11" width="31" style="10" customWidth="1"/>
    <col min="12" max="12" width="21.6640625" style="10" customWidth="1"/>
    <col min="13" max="13" width="17.88671875" style="10" customWidth="1"/>
    <col min="14" max="14" width="21" style="10" customWidth="1"/>
    <col min="15" max="15" width="16.88671875" style="10" customWidth="1"/>
  </cols>
  <sheetData>
    <row r="1" spans="1:16" ht="15.6" thickBot="1" x14ac:dyDescent="0.4">
      <c r="B1" s="26" t="s">
        <v>30</v>
      </c>
      <c r="C1" s="26"/>
      <c r="D1" s="26"/>
      <c r="E1" s="26"/>
      <c r="F1" s="27" t="s">
        <v>31</v>
      </c>
      <c r="G1" s="27"/>
      <c r="H1" s="27"/>
      <c r="I1" s="27"/>
      <c r="J1" s="23" t="s">
        <v>18</v>
      </c>
      <c r="K1" s="37" t="s">
        <v>34</v>
      </c>
      <c r="L1" s="38"/>
      <c r="M1" s="38"/>
      <c r="N1" s="38"/>
      <c r="O1" s="38"/>
      <c r="P1" s="39"/>
    </row>
    <row r="2" spans="1:16" ht="15" thickBot="1" x14ac:dyDescent="0.35">
      <c r="A2" s="2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6" t="s">
        <v>1</v>
      </c>
      <c r="G2" s="6" t="s">
        <v>2</v>
      </c>
      <c r="H2" s="6" t="s">
        <v>3</v>
      </c>
      <c r="I2" s="7" t="s">
        <v>19</v>
      </c>
      <c r="J2" s="24" t="s">
        <v>20</v>
      </c>
      <c r="K2" s="42"/>
      <c r="L2" s="16" t="s">
        <v>1</v>
      </c>
      <c r="M2" s="18" t="s">
        <v>2</v>
      </c>
      <c r="N2" s="16" t="s">
        <v>3</v>
      </c>
      <c r="O2" s="18" t="s">
        <v>4</v>
      </c>
      <c r="P2" s="17" t="s">
        <v>29</v>
      </c>
    </row>
    <row r="3" spans="1:16" x14ac:dyDescent="0.3">
      <c r="A3" s="1">
        <v>43374</v>
      </c>
      <c r="B3" s="3">
        <v>22.488001000000001</v>
      </c>
      <c r="C3" s="3">
        <v>71.334327999999999</v>
      </c>
      <c r="D3" s="3">
        <v>3.4321630000000001</v>
      </c>
      <c r="E3" s="5">
        <v>2711.74</v>
      </c>
      <c r="F3" s="8">
        <f>B4/B3-1</f>
        <v>3.9013383181546457E-2</v>
      </c>
      <c r="G3" s="8">
        <f t="shared" ref="G3:I3" si="0">C4/C3-1</f>
        <v>1.0662047590888069E-3</v>
      </c>
      <c r="H3" s="8">
        <f t="shared" si="0"/>
        <v>-6.4383597165985407E-2</v>
      </c>
      <c r="I3" s="8">
        <f t="shared" si="0"/>
        <v>1.785938179914015E-2</v>
      </c>
      <c r="J3" s="9">
        <v>3.9013383181546457E-2</v>
      </c>
      <c r="K3" s="40" t="s">
        <v>5</v>
      </c>
      <c r="L3" s="30">
        <f>AVERAGE(F3:F61)</f>
        <v>6.2505717603109731E-2</v>
      </c>
      <c r="M3" s="43">
        <f>AVERAGE(G3:G61)</f>
        <v>7.8352427794454189E-3</v>
      </c>
      <c r="N3" s="30">
        <f>AVERAGE(H3:H61)</f>
        <v>0.29092928496003628</v>
      </c>
      <c r="O3" s="43">
        <f>AVERAGE(I3:I61)</f>
        <v>9.4409043725852196E-3</v>
      </c>
      <c r="P3" s="34"/>
    </row>
    <row r="4" spans="1:16" x14ac:dyDescent="0.3">
      <c r="A4" s="1">
        <v>43405</v>
      </c>
      <c r="B4" s="3">
        <v>23.365334000000001</v>
      </c>
      <c r="C4" s="3">
        <v>71.410385000000005</v>
      </c>
      <c r="D4" s="3">
        <v>3.2111879999999999</v>
      </c>
      <c r="E4" s="5">
        <v>2760.17</v>
      </c>
      <c r="F4" s="8">
        <f t="shared" ref="F4:F61" si="1">B5/B4-1</f>
        <v>-5.0445159482847668E-2</v>
      </c>
      <c r="G4" s="8">
        <f t="shared" ref="G4:G61" si="2">C5/C4-1</f>
        <v>-1.0116343722275212E-2</v>
      </c>
      <c r="H4" s="8">
        <f t="shared" ref="H4:H61" si="3">D5/D4-1</f>
        <v>-7.6134751375503296E-2</v>
      </c>
      <c r="I4" s="8">
        <f t="shared" ref="I4:I61" si="4">E5/E4-1</f>
        <v>-9.1776955767217339E-2</v>
      </c>
      <c r="J4" s="9">
        <v>-5.0445159482847668E-2</v>
      </c>
      <c r="K4" s="40" t="s">
        <v>6</v>
      </c>
      <c r="L4" s="31">
        <f>STDEV(F3:F61)</f>
        <v>0.22063400438689093</v>
      </c>
      <c r="M4" s="44">
        <f>STDEV(G3:G61)</f>
        <v>8.784596248075488E-2</v>
      </c>
      <c r="N4" s="31">
        <f>STDEV(H3:H61)</f>
        <v>2.1312365762455161</v>
      </c>
      <c r="O4" s="44">
        <f>STDEV(I3:I61)</f>
        <v>5.4070332504914949E-2</v>
      </c>
      <c r="P4" s="34"/>
    </row>
    <row r="5" spans="1:16" x14ac:dyDescent="0.3">
      <c r="A5" s="1">
        <v>43435</v>
      </c>
      <c r="B5" s="3">
        <v>22.186665999999999</v>
      </c>
      <c r="C5" s="3">
        <v>70.687973</v>
      </c>
      <c r="D5" s="3">
        <v>2.9667050000000001</v>
      </c>
      <c r="E5" s="5">
        <v>2506.85</v>
      </c>
      <c r="F5" s="8">
        <f t="shared" si="1"/>
        <v>-7.7463914587256988E-2</v>
      </c>
      <c r="G5" s="8">
        <f t="shared" si="2"/>
        <v>0.10439693892481539</v>
      </c>
      <c r="H5" s="8">
        <f t="shared" si="3"/>
        <v>-7.5752729037770861E-2</v>
      </c>
      <c r="I5" s="8">
        <f t="shared" si="4"/>
        <v>7.8684404731036883E-2</v>
      </c>
      <c r="J5" s="9">
        <v>-7.7463914587256988E-2</v>
      </c>
      <c r="K5" s="40" t="s">
        <v>7</v>
      </c>
      <c r="L5" s="32">
        <f>L4/L3</f>
        <v>3.5298211563275315</v>
      </c>
      <c r="M5" s="45">
        <f t="shared" ref="M5:O5" si="5">M4/M3</f>
        <v>11.211645248722293</v>
      </c>
      <c r="N5" s="32">
        <f t="shared" si="5"/>
        <v>7.3256172081070323</v>
      </c>
      <c r="O5" s="45">
        <f t="shared" si="5"/>
        <v>5.7272407781108337</v>
      </c>
      <c r="P5" s="34"/>
    </row>
    <row r="6" spans="1:16" x14ac:dyDescent="0.3">
      <c r="A6" s="1">
        <v>43466</v>
      </c>
      <c r="B6" s="3">
        <v>20.468</v>
      </c>
      <c r="C6" s="3">
        <v>78.067581000000004</v>
      </c>
      <c r="D6" s="3">
        <v>2.7419690000000001</v>
      </c>
      <c r="E6" s="5">
        <v>2704.1</v>
      </c>
      <c r="F6" s="8">
        <f t="shared" si="1"/>
        <v>4.1886505765096782E-2</v>
      </c>
      <c r="G6" s="8">
        <f t="shared" si="2"/>
        <v>4.7020209323509032E-2</v>
      </c>
      <c r="H6" s="8">
        <f t="shared" si="3"/>
        <v>3.1745800189571849E-2</v>
      </c>
      <c r="I6" s="8">
        <f t="shared" si="4"/>
        <v>2.9728930143116061E-2</v>
      </c>
      <c r="J6" s="9">
        <v>4.1886505765096782E-2</v>
      </c>
      <c r="K6" s="40" t="s">
        <v>32</v>
      </c>
      <c r="L6" s="33">
        <f>SLOPE(F3:F61,I3:I61)</f>
        <v>2.259525866364422</v>
      </c>
      <c r="M6" s="46">
        <f>SLOPE(G3:G61,I3:I61)</f>
        <v>1.1232151178076604</v>
      </c>
      <c r="N6" s="29">
        <f>SLOPE(H3:H61,I3:I61)</f>
        <v>-0.26278905041823492</v>
      </c>
      <c r="O6" s="48">
        <v>1</v>
      </c>
      <c r="P6" s="34">
        <v>0</v>
      </c>
    </row>
    <row r="7" spans="1:16" ht="15" thickBot="1" x14ac:dyDescent="0.35">
      <c r="A7" s="1">
        <v>43497</v>
      </c>
      <c r="B7" s="3">
        <v>21.325333000000001</v>
      </c>
      <c r="C7" s="3">
        <v>81.738335000000006</v>
      </c>
      <c r="D7" s="3">
        <v>2.8290150000000001</v>
      </c>
      <c r="E7" s="5">
        <v>2784.49</v>
      </c>
      <c r="F7" s="8">
        <f t="shared" si="1"/>
        <v>-0.1251094179865796</v>
      </c>
      <c r="G7" s="8">
        <f t="shared" si="2"/>
        <v>-1.7730077325406879E-2</v>
      </c>
      <c r="H7" s="8">
        <f t="shared" si="3"/>
        <v>-0.1316239044331684</v>
      </c>
      <c r="I7" s="8">
        <f t="shared" si="4"/>
        <v>1.7924287751078349E-2</v>
      </c>
      <c r="J7" s="9">
        <v>-0.1251094179865796</v>
      </c>
      <c r="K7" s="41" t="s">
        <v>33</v>
      </c>
      <c r="L7" s="35">
        <f>5%+L6*(9%-5%)</f>
        <v>0.14038103465457685</v>
      </c>
      <c r="M7" s="47">
        <f>5%+M6*(9%-5%)</f>
        <v>9.4928604712306408E-2</v>
      </c>
      <c r="N7" s="35">
        <f>5%+N6*(9%-5%)</f>
        <v>3.9488437983270605E-2</v>
      </c>
      <c r="O7" s="49">
        <v>0.09</v>
      </c>
      <c r="P7" s="36">
        <v>0.05</v>
      </c>
    </row>
    <row r="8" spans="1:16" x14ac:dyDescent="0.3">
      <c r="A8" s="1">
        <v>43525</v>
      </c>
      <c r="B8" s="3">
        <v>18.657333000000001</v>
      </c>
      <c r="C8" s="3">
        <v>80.289107999999999</v>
      </c>
      <c r="D8" s="3">
        <v>2.4566490000000001</v>
      </c>
      <c r="E8" s="5">
        <v>2834.4</v>
      </c>
      <c r="F8" s="8">
        <f t="shared" si="1"/>
        <v>-0.14710923581628732</v>
      </c>
      <c r="G8" s="8">
        <f t="shared" si="2"/>
        <v>4.5671026759943611E-2</v>
      </c>
      <c r="H8" s="8">
        <f t="shared" si="3"/>
        <v>-0.11973586784274026</v>
      </c>
      <c r="I8" s="8">
        <f t="shared" si="4"/>
        <v>3.9313434942139347E-2</v>
      </c>
      <c r="J8" s="9">
        <v>-0.14710923581628732</v>
      </c>
      <c r="K8" s="50" t="s">
        <v>23</v>
      </c>
      <c r="L8" s="50"/>
      <c r="M8" s="50"/>
      <c r="N8" s="28"/>
      <c r="O8" s="28"/>
      <c r="P8" s="28"/>
    </row>
    <row r="9" spans="1:16" x14ac:dyDescent="0.3">
      <c r="A9" s="1">
        <v>43556</v>
      </c>
      <c r="B9" s="3">
        <v>15.912667000000001</v>
      </c>
      <c r="C9" s="3">
        <v>83.955994000000004</v>
      </c>
      <c r="D9" s="3">
        <v>2.1625000000000001</v>
      </c>
      <c r="E9" s="5">
        <v>2945.83</v>
      </c>
      <c r="F9" s="8">
        <f t="shared" si="1"/>
        <v>-0.2242658003212159</v>
      </c>
      <c r="G9" s="8">
        <f t="shared" si="2"/>
        <v>-0.12171236993513534</v>
      </c>
      <c r="H9" s="8">
        <f t="shared" si="3"/>
        <v>-0.12369942196531791</v>
      </c>
      <c r="I9" s="8">
        <f t="shared" si="4"/>
        <v>-6.5777726481161536E-2</v>
      </c>
      <c r="J9" s="9">
        <v>-0.2242658003212159</v>
      </c>
      <c r="K9" s="28" t="s">
        <v>16</v>
      </c>
      <c r="L9" s="28"/>
      <c r="M9" s="28"/>
      <c r="N9" s="28"/>
      <c r="O9" s="28"/>
      <c r="P9" s="28"/>
    </row>
    <row r="10" spans="1:16" x14ac:dyDescent="0.3">
      <c r="A10" s="1">
        <v>43586</v>
      </c>
      <c r="B10" s="3">
        <v>12.343999999999999</v>
      </c>
      <c r="C10" s="3">
        <v>73.737510999999998</v>
      </c>
      <c r="D10" s="3">
        <v>1.895</v>
      </c>
      <c r="E10" s="5">
        <v>2752.06</v>
      </c>
      <c r="F10" s="8">
        <f t="shared" si="1"/>
        <v>0.20684810434219059</v>
      </c>
      <c r="G10" s="8">
        <f t="shared" si="2"/>
        <v>9.130998468337248E-2</v>
      </c>
      <c r="H10" s="9">
        <f t="shared" si="3"/>
        <v>-0.2783641160949869</v>
      </c>
      <c r="I10" s="8">
        <f t="shared" si="4"/>
        <v>6.8930183208214979E-2</v>
      </c>
      <c r="J10" s="9">
        <v>0.20684810434219059</v>
      </c>
      <c r="K10" s="28" t="s">
        <v>17</v>
      </c>
      <c r="L10" s="28"/>
      <c r="M10" s="28"/>
      <c r="N10" s="28"/>
      <c r="O10" s="28"/>
      <c r="P10" s="28"/>
    </row>
    <row r="11" spans="1:16" ht="15" thickBot="1" x14ac:dyDescent="0.35">
      <c r="A11" s="1">
        <v>43617</v>
      </c>
      <c r="B11" s="3">
        <v>14.897333</v>
      </c>
      <c r="C11" s="3">
        <v>80.470482000000004</v>
      </c>
      <c r="D11" s="3">
        <v>1.3674999999999999</v>
      </c>
      <c r="E11" s="5">
        <v>2941.76</v>
      </c>
      <c r="F11" s="8">
        <f t="shared" si="1"/>
        <v>8.1222524864014156E-2</v>
      </c>
      <c r="G11" s="8">
        <f t="shared" si="2"/>
        <v>2.4776662826500706E-2</v>
      </c>
      <c r="H11" s="8">
        <f t="shared" si="3"/>
        <v>-0.26508226691042047</v>
      </c>
      <c r="I11" s="8">
        <f t="shared" si="4"/>
        <v>1.3128195366039375E-2</v>
      </c>
      <c r="J11" s="9">
        <v>8.1222524864014156E-2</v>
      </c>
      <c r="K11" s="28"/>
      <c r="L11" s="28"/>
      <c r="M11" s="28"/>
      <c r="N11" s="28"/>
      <c r="O11" s="28" t="s">
        <v>18</v>
      </c>
      <c r="P11" s="28"/>
    </row>
    <row r="12" spans="1:16" ht="15.6" thickBot="1" x14ac:dyDescent="0.4">
      <c r="A12" s="1">
        <v>43647</v>
      </c>
      <c r="B12" s="3">
        <v>16.107332</v>
      </c>
      <c r="C12" s="3">
        <v>82.464271999999994</v>
      </c>
      <c r="D12" s="3">
        <v>1.0049999999999999</v>
      </c>
      <c r="E12" s="5">
        <v>2980.38</v>
      </c>
      <c r="F12" s="8">
        <f t="shared" si="1"/>
        <v>-6.6222326577734969E-2</v>
      </c>
      <c r="G12" s="8">
        <f t="shared" si="2"/>
        <v>-1.7784283598598849E-2</v>
      </c>
      <c r="H12" s="8">
        <f t="shared" si="3"/>
        <v>-1.243781094527352E-2</v>
      </c>
      <c r="I12" s="8">
        <f t="shared" si="4"/>
        <v>-1.8091652742267761E-2</v>
      </c>
      <c r="J12" s="9">
        <v>-6.6222326577734969E-2</v>
      </c>
      <c r="K12" s="13" t="s">
        <v>13</v>
      </c>
      <c r="L12" s="15" t="s">
        <v>10</v>
      </c>
      <c r="M12" s="18" t="s">
        <v>14</v>
      </c>
      <c r="N12" s="17" t="s">
        <v>15</v>
      </c>
      <c r="O12" s="28"/>
    </row>
    <row r="13" spans="1:16" ht="15" thickBot="1" x14ac:dyDescent="0.35">
      <c r="A13" s="1">
        <v>43678</v>
      </c>
      <c r="B13" s="3">
        <v>15.040666999999999</v>
      </c>
      <c r="C13" s="3">
        <v>80.997703999999999</v>
      </c>
      <c r="D13" s="3">
        <v>0.99250000000000005</v>
      </c>
      <c r="E13" s="5">
        <v>2926.46</v>
      </c>
      <c r="F13" s="8">
        <f t="shared" si="1"/>
        <v>6.7638888621096571E-2</v>
      </c>
      <c r="G13" s="8">
        <f t="shared" si="2"/>
        <v>0.11435052529390211</v>
      </c>
      <c r="H13" s="8">
        <f t="shared" si="3"/>
        <v>0.39042821158690155</v>
      </c>
      <c r="I13" s="8">
        <f t="shared" si="4"/>
        <v>1.7181167690656807E-2</v>
      </c>
      <c r="J13" s="9">
        <v>6.7638888621096571E-2</v>
      </c>
      <c r="K13" s="12"/>
      <c r="L13" s="51">
        <f>CORREL(F3:F61,G3:G61)</f>
        <v>0.27420728737496924</v>
      </c>
      <c r="M13" s="19">
        <f>CORREL(F3:F61,H3:H61)</f>
        <v>8.5733171039858114E-2</v>
      </c>
      <c r="N13" s="14">
        <f>CORREL(G3:G61,H3:H61)</f>
        <v>-6.0719184927645706E-2</v>
      </c>
      <c r="O13" s="28"/>
    </row>
    <row r="14" spans="1:16" x14ac:dyDescent="0.3">
      <c r="A14" s="1">
        <v>43709</v>
      </c>
      <c r="B14" s="3">
        <v>16.058001000000001</v>
      </c>
      <c r="C14" s="3">
        <v>90.259833999999998</v>
      </c>
      <c r="D14" s="3">
        <v>1.38</v>
      </c>
      <c r="E14" s="5">
        <v>2976.74</v>
      </c>
      <c r="F14" s="8">
        <f t="shared" si="1"/>
        <v>0.3074271822501442</v>
      </c>
      <c r="G14" s="8">
        <f t="shared" si="2"/>
        <v>-4.6528824770495469E-2</v>
      </c>
      <c r="H14" s="8">
        <f t="shared" si="3"/>
        <v>-1.4492753623188248E-2</v>
      </c>
      <c r="I14" s="8">
        <f t="shared" si="4"/>
        <v>2.0431747482144935E-2</v>
      </c>
      <c r="J14" s="9">
        <v>0.3074271822501442</v>
      </c>
      <c r="K14" s="28"/>
      <c r="L14" s="28"/>
      <c r="M14" s="28"/>
      <c r="N14" s="28"/>
      <c r="O14" s="28"/>
    </row>
    <row r="15" spans="1:16" ht="15" thickBot="1" x14ac:dyDescent="0.35">
      <c r="A15" s="1">
        <v>43739</v>
      </c>
      <c r="B15" s="3">
        <v>20.994667</v>
      </c>
      <c r="C15" s="3">
        <v>86.060149999999993</v>
      </c>
      <c r="D15" s="3">
        <v>1.36</v>
      </c>
      <c r="E15" s="5">
        <v>3037.56</v>
      </c>
      <c r="F15" s="8">
        <f t="shared" si="1"/>
        <v>4.7694635975888522E-2</v>
      </c>
      <c r="G15" s="8">
        <f t="shared" si="2"/>
        <v>4.3997576113915748E-2</v>
      </c>
      <c r="H15" s="8">
        <f t="shared" si="3"/>
        <v>0.16544117647058809</v>
      </c>
      <c r="I15" s="8">
        <f t="shared" si="4"/>
        <v>3.404706409091518E-2</v>
      </c>
      <c r="J15" s="9">
        <v>4.7694635975888522E-2</v>
      </c>
      <c r="K15" s="28"/>
      <c r="L15" s="28"/>
      <c r="M15" s="28"/>
      <c r="N15" s="28"/>
      <c r="O15" s="28"/>
    </row>
    <row r="16" spans="1:16" ht="15.6" thickBot="1" x14ac:dyDescent="0.4">
      <c r="A16" s="1">
        <v>43770</v>
      </c>
      <c r="B16" s="3">
        <v>21.995999999999999</v>
      </c>
      <c r="C16" s="3">
        <v>89.846587999999997</v>
      </c>
      <c r="D16" s="3">
        <v>1.585</v>
      </c>
      <c r="E16" s="5">
        <v>3140.98</v>
      </c>
      <c r="F16" s="8">
        <f t="shared" si="1"/>
        <v>0.26789716312056755</v>
      </c>
      <c r="G16" s="8">
        <f t="shared" si="2"/>
        <v>8.6472810742685091E-2</v>
      </c>
      <c r="H16" s="8">
        <f t="shared" si="3"/>
        <v>-4.1009463722397443E-2</v>
      </c>
      <c r="I16" s="8">
        <f t="shared" si="4"/>
        <v>2.8589803182446305E-2</v>
      </c>
      <c r="J16" s="9">
        <v>0.26789716312056755</v>
      </c>
      <c r="K16" s="22" t="s">
        <v>9</v>
      </c>
      <c r="L16" s="18" t="s">
        <v>10</v>
      </c>
      <c r="M16" s="16" t="s">
        <v>11</v>
      </c>
      <c r="N16" s="18" t="s">
        <v>12</v>
      </c>
      <c r="O16" s="28"/>
    </row>
    <row r="17" spans="1:15" x14ac:dyDescent="0.3">
      <c r="A17" s="1">
        <v>43800</v>
      </c>
      <c r="B17" s="3">
        <v>27.888666000000001</v>
      </c>
      <c r="C17" s="3">
        <v>97.615875000000003</v>
      </c>
      <c r="D17" s="3">
        <v>1.52</v>
      </c>
      <c r="E17" s="5">
        <v>3230.78</v>
      </c>
      <c r="F17" s="8">
        <f t="shared" si="1"/>
        <v>0.55515986315014132</v>
      </c>
      <c r="G17" s="8">
        <f t="shared" si="2"/>
        <v>-4.9452079387702019E-2</v>
      </c>
      <c r="H17" s="8">
        <f t="shared" si="3"/>
        <v>-0.36842105263157898</v>
      </c>
      <c r="I17" s="8">
        <f t="shared" si="4"/>
        <v>-1.6280898111292741E-3</v>
      </c>
      <c r="J17" s="9">
        <v>0.55515986315014132</v>
      </c>
      <c r="K17" s="11" t="s">
        <v>5</v>
      </c>
      <c r="L17" s="21">
        <f>0.5*L3+0.5*M3</f>
        <v>3.5170480191277574E-2</v>
      </c>
      <c r="M17" s="20">
        <f>0.5*L3+0.5*N3</f>
        <v>0.17671750128157301</v>
      </c>
      <c r="N17" s="21">
        <f>0.5*M3+0.5*N3</f>
        <v>0.14938226386974085</v>
      </c>
      <c r="O17" s="28"/>
    </row>
    <row r="18" spans="1:15" x14ac:dyDescent="0.3">
      <c r="A18" s="1">
        <v>43831</v>
      </c>
      <c r="B18" s="3">
        <v>43.371333999999997</v>
      </c>
      <c r="C18" s="3">
        <v>92.788567</v>
      </c>
      <c r="D18" s="3">
        <v>0.96</v>
      </c>
      <c r="E18" s="5">
        <v>3225.52</v>
      </c>
      <c r="F18" s="8">
        <f t="shared" si="1"/>
        <v>2.6776464841962389E-2</v>
      </c>
      <c r="G18" s="8">
        <f t="shared" si="2"/>
        <v>-7.1858842264478584E-2</v>
      </c>
      <c r="H18" s="8">
        <f t="shared" si="3"/>
        <v>-6.2499999999999889E-2</v>
      </c>
      <c r="I18" s="8">
        <f t="shared" si="4"/>
        <v>-8.4110469009648137E-2</v>
      </c>
      <c r="J18" s="9">
        <v>2.6776464841962389E-2</v>
      </c>
      <c r="K18" s="11" t="s">
        <v>6</v>
      </c>
      <c r="L18" s="21">
        <f>SQRT(0.5^2*L4^2+0.5^2*M4^2+2*0.5*0.5*L4*M4*L13)</f>
        <v>0.12944645820747236</v>
      </c>
      <c r="M18" s="20">
        <f>SQRT(0.5^2*L4^2+0.5^2*N4^2+2*0.5*0.5*L4*N4*M13)</f>
        <v>1.0806798982805748</v>
      </c>
      <c r="N18" s="21">
        <f>SQRT(0.5^2*M4^2+0.5^2*N4^2+2*M4*N4*N13*0.5*0.5)</f>
        <v>1.0638550772178657</v>
      </c>
      <c r="O18" s="28"/>
    </row>
    <row r="19" spans="1:15" x14ac:dyDescent="0.3">
      <c r="A19" s="1">
        <v>43862</v>
      </c>
      <c r="B19" s="3">
        <v>44.532665000000001</v>
      </c>
      <c r="C19" s="3">
        <v>86.120887999999994</v>
      </c>
      <c r="D19" s="3">
        <v>0.9</v>
      </c>
      <c r="E19" s="5">
        <v>2954.22</v>
      </c>
      <c r="F19" s="8">
        <f t="shared" si="1"/>
        <v>-0.21555707478993225</v>
      </c>
      <c r="G19" s="8">
        <f t="shared" si="2"/>
        <v>-7.1721067251419912E-2</v>
      </c>
      <c r="H19" s="8">
        <f t="shared" si="3"/>
        <v>-2.777777777777779E-2</v>
      </c>
      <c r="I19" s="8">
        <f t="shared" si="4"/>
        <v>-0.12511932083595656</v>
      </c>
      <c r="J19" s="9">
        <v>-0.21555707478993225</v>
      </c>
      <c r="K19" s="11" t="s">
        <v>7</v>
      </c>
      <c r="L19" s="25">
        <f>L18/L17</f>
        <v>3.6805428161192868</v>
      </c>
      <c r="M19" s="52">
        <f t="shared" ref="M19:N19" si="6">M18/M17</f>
        <v>6.1152963936416933</v>
      </c>
      <c r="N19" s="25">
        <f t="shared" si="6"/>
        <v>7.1216960411413481</v>
      </c>
      <c r="O19" s="28"/>
    </row>
    <row r="20" spans="1:15" x14ac:dyDescent="0.3">
      <c r="A20" s="1">
        <v>43891</v>
      </c>
      <c r="B20" s="3">
        <v>34.933334000000002</v>
      </c>
      <c r="C20" s="3">
        <v>79.944205999999994</v>
      </c>
      <c r="D20" s="3">
        <v>0.875</v>
      </c>
      <c r="E20" s="5">
        <v>2584.59</v>
      </c>
      <c r="F20" s="8">
        <f t="shared" si="1"/>
        <v>0.49213733793631032</v>
      </c>
      <c r="G20" s="8">
        <f t="shared" si="2"/>
        <v>5.3662150325190616E-2</v>
      </c>
      <c r="H20" s="8">
        <f t="shared" si="3"/>
        <v>0.63714285714285723</v>
      </c>
      <c r="I20" s="8">
        <f t="shared" si="4"/>
        <v>0.12684410293315374</v>
      </c>
      <c r="J20" s="9">
        <v>0.49213733793631032</v>
      </c>
      <c r="K20" s="11" t="s">
        <v>8</v>
      </c>
      <c r="L20" s="55">
        <f>0.5*L6+0.5*M6</f>
        <v>1.6913704920860413</v>
      </c>
      <c r="M20" s="53">
        <f>0.5*L6+0.5*N6</f>
        <v>0.99836840797309356</v>
      </c>
      <c r="N20" s="55">
        <f>0.5*M6+0.5*N6</f>
        <v>0.43021303369471275</v>
      </c>
      <c r="O20" s="28"/>
    </row>
    <row r="21" spans="1:15" ht="15" thickBot="1" x14ac:dyDescent="0.35">
      <c r="A21" s="1">
        <v>43922</v>
      </c>
      <c r="B21" s="3">
        <v>52.125332</v>
      </c>
      <c r="C21" s="3">
        <v>84.234183999999999</v>
      </c>
      <c r="D21" s="3">
        <v>1.4325000000000001</v>
      </c>
      <c r="E21" s="5">
        <v>2912.43</v>
      </c>
      <c r="F21" s="8">
        <f t="shared" si="1"/>
        <v>6.7938867036856587E-2</v>
      </c>
      <c r="G21" s="8">
        <f t="shared" si="2"/>
        <v>0.13076366953349949</v>
      </c>
      <c r="H21" s="8">
        <f t="shared" si="3"/>
        <v>-0.29144851657940674</v>
      </c>
      <c r="I21" s="8">
        <f t="shared" si="4"/>
        <v>4.528177501261843E-2</v>
      </c>
      <c r="J21" s="9">
        <v>6.7938867036856587E-2</v>
      </c>
      <c r="K21" s="12" t="s">
        <v>28</v>
      </c>
      <c r="L21" s="56">
        <f>5%+L20*(9%-5%)</f>
        <v>0.11765481968344164</v>
      </c>
      <c r="M21" s="54">
        <f t="shared" ref="M21:N21" si="7">5%+M20*(9%-5%)</f>
        <v>8.9934736318923736E-2</v>
      </c>
      <c r="N21" s="56">
        <f t="shared" si="7"/>
        <v>6.7208521347788514E-2</v>
      </c>
      <c r="O21" s="28"/>
    </row>
    <row r="22" spans="1:15" s="28" customFormat="1" x14ac:dyDescent="0.3">
      <c r="A22" s="57">
        <v>43952</v>
      </c>
      <c r="B22" s="28">
        <v>55.666668000000001</v>
      </c>
      <c r="C22" s="28">
        <v>95.248954999999995</v>
      </c>
      <c r="D22" s="28">
        <v>1.0149999999999999</v>
      </c>
      <c r="E22" s="58">
        <v>3044.31</v>
      </c>
      <c r="F22" s="59">
        <f t="shared" si="1"/>
        <v>0.29318562770812862</v>
      </c>
      <c r="G22" s="59">
        <f t="shared" si="2"/>
        <v>-2.895034386466433E-3</v>
      </c>
      <c r="H22" s="59">
        <f t="shared" si="3"/>
        <v>6.8965517241379448E-2</v>
      </c>
      <c r="I22" s="59">
        <f t="shared" si="4"/>
        <v>1.8388403283502663E-2</v>
      </c>
      <c r="J22" s="60">
        <v>0.29318562770812862</v>
      </c>
    </row>
    <row r="23" spans="1:15" s="28" customFormat="1" x14ac:dyDescent="0.3">
      <c r="A23" s="57">
        <v>43983</v>
      </c>
      <c r="B23" s="28">
        <v>71.987335000000002</v>
      </c>
      <c r="C23" s="28">
        <v>94.973206000000005</v>
      </c>
      <c r="D23" s="28">
        <v>1.085</v>
      </c>
      <c r="E23" s="58">
        <v>3100.29</v>
      </c>
      <c r="F23" s="59">
        <f t="shared" si="1"/>
        <v>0.32501089254102822</v>
      </c>
      <c r="G23" s="59">
        <f t="shared" si="2"/>
        <v>-4.4875920056863805E-3</v>
      </c>
      <c r="H23" s="59">
        <f t="shared" si="3"/>
        <v>-7.6036866359447064E-2</v>
      </c>
      <c r="I23" s="59">
        <f t="shared" si="4"/>
        <v>5.5101296975444303E-2</v>
      </c>
      <c r="J23" s="60">
        <v>0.32501089254102822</v>
      </c>
      <c r="K23" s="61" t="s">
        <v>21</v>
      </c>
    </row>
    <row r="24" spans="1:15" s="28" customFormat="1" x14ac:dyDescent="0.3">
      <c r="A24" s="57">
        <v>44013</v>
      </c>
      <c r="B24" s="28">
        <v>95.384003000000007</v>
      </c>
      <c r="C24" s="28">
        <v>94.547004999999999</v>
      </c>
      <c r="D24" s="28">
        <v>1.0024999999999999</v>
      </c>
      <c r="E24" s="58">
        <v>3271.12</v>
      </c>
      <c r="F24" s="59">
        <f t="shared" si="1"/>
        <v>0.74145211750024775</v>
      </c>
      <c r="G24" s="59">
        <f t="shared" si="2"/>
        <v>0.14629647972455606</v>
      </c>
      <c r="H24" s="59">
        <f t="shared" si="3"/>
        <v>0.66583541147132164</v>
      </c>
      <c r="I24" s="59">
        <f t="shared" si="4"/>
        <v>7.0064687324219221E-2</v>
      </c>
      <c r="J24" s="60">
        <v>0.74145211750024775</v>
      </c>
      <c r="K24" s="28" t="s">
        <v>22</v>
      </c>
      <c r="L24" s="50" t="s">
        <v>23</v>
      </c>
      <c r="M24" s="50"/>
      <c r="N24" s="50"/>
    </row>
    <row r="25" spans="1:15" s="28" customFormat="1" x14ac:dyDescent="0.3">
      <c r="A25" s="57">
        <v>44044</v>
      </c>
      <c r="B25" s="28">
        <v>166.106674</v>
      </c>
      <c r="C25" s="28">
        <v>108.378899</v>
      </c>
      <c r="D25" s="28">
        <v>1.67</v>
      </c>
      <c r="E25" s="58">
        <v>3500.31</v>
      </c>
      <c r="F25" s="59">
        <f t="shared" si="1"/>
        <v>-0.13908741559655824</v>
      </c>
      <c r="G25" s="59">
        <f t="shared" si="2"/>
        <v>0.12448019978501534</v>
      </c>
      <c r="H25" s="59">
        <f t="shared" si="3"/>
        <v>0.52694610778443107</v>
      </c>
      <c r="I25" s="59">
        <f t="shared" si="4"/>
        <v>-3.9227954095494399E-2</v>
      </c>
      <c r="J25" s="60">
        <v>-0.13908741559655824</v>
      </c>
      <c r="K25" s="28" t="s">
        <v>24</v>
      </c>
    </row>
    <row r="26" spans="1:15" s="28" customFormat="1" x14ac:dyDescent="0.3">
      <c r="A26" s="57">
        <v>44075</v>
      </c>
      <c r="B26" s="28">
        <v>143.00332599999999</v>
      </c>
      <c r="C26" s="28">
        <v>121.86992600000001</v>
      </c>
      <c r="D26" s="28">
        <v>2.5499999999999998</v>
      </c>
      <c r="E26" s="58">
        <v>3363</v>
      </c>
      <c r="F26" s="59">
        <f t="shared" si="1"/>
        <v>-9.5498911682655452E-2</v>
      </c>
      <c r="G26" s="59">
        <f t="shared" si="2"/>
        <v>-4.3491952231102582E-2</v>
      </c>
      <c r="H26" s="59">
        <f t="shared" si="3"/>
        <v>2.6470588235294246E-2</v>
      </c>
      <c r="I26" s="59">
        <f t="shared" si="4"/>
        <v>-2.7665774606006499E-2</v>
      </c>
      <c r="J26" s="60">
        <v>-9.5498911682655452E-2</v>
      </c>
      <c r="K26" s="28" t="s">
        <v>25</v>
      </c>
    </row>
    <row r="27" spans="1:15" s="28" customFormat="1" x14ac:dyDescent="0.3">
      <c r="A27" s="57">
        <v>44105</v>
      </c>
      <c r="B27" s="28">
        <v>129.346664</v>
      </c>
      <c r="C27" s="28">
        <v>116.569565</v>
      </c>
      <c r="D27" s="28">
        <v>2.6175000000000002</v>
      </c>
      <c r="E27" s="58">
        <v>3269.96</v>
      </c>
      <c r="F27" s="59">
        <f t="shared" si="1"/>
        <v>0.46273580739585207</v>
      </c>
      <c r="G27" s="59">
        <f t="shared" si="2"/>
        <v>0.1217520284990341</v>
      </c>
      <c r="H27" s="59">
        <f t="shared" si="3"/>
        <v>0.58166189111747824</v>
      </c>
      <c r="I27" s="59">
        <f t="shared" si="4"/>
        <v>0.10754565805086314</v>
      </c>
      <c r="J27" s="60">
        <v>0.46273580739585207</v>
      </c>
      <c r="K27" s="28" t="s">
        <v>26</v>
      </c>
    </row>
    <row r="28" spans="1:15" s="28" customFormat="1" x14ac:dyDescent="0.3">
      <c r="A28" s="57">
        <v>44136</v>
      </c>
      <c r="B28" s="28">
        <v>189.199997</v>
      </c>
      <c r="C28" s="28">
        <v>130.762146</v>
      </c>
      <c r="D28" s="28">
        <v>4.1399999999999997</v>
      </c>
      <c r="E28" s="58">
        <v>3621.63</v>
      </c>
      <c r="F28" s="59">
        <f t="shared" si="1"/>
        <v>0.2432522818697509</v>
      </c>
      <c r="G28" s="59">
        <f t="shared" si="2"/>
        <v>5.0259942965451332E-2</v>
      </c>
      <c r="H28" s="59">
        <f t="shared" si="3"/>
        <v>0.13768115942029002</v>
      </c>
      <c r="I28" s="59">
        <f t="shared" si="4"/>
        <v>3.712140665943231E-2</v>
      </c>
      <c r="J28" s="60">
        <v>0.2432522818697509</v>
      </c>
      <c r="K28" s="28" t="s">
        <v>27</v>
      </c>
    </row>
    <row r="29" spans="1:15" s="28" customFormat="1" x14ac:dyDescent="0.3">
      <c r="A29" s="57">
        <v>44166</v>
      </c>
      <c r="B29" s="28">
        <v>235.22332800000001</v>
      </c>
      <c r="C29" s="28">
        <v>137.33424400000001</v>
      </c>
      <c r="D29" s="28">
        <v>4.71</v>
      </c>
      <c r="E29" s="58">
        <v>3756.07</v>
      </c>
      <c r="F29" s="59">
        <f t="shared" si="1"/>
        <v>0.12450585683406379</v>
      </c>
      <c r="G29" s="59">
        <f t="shared" si="2"/>
        <v>-5.3800987902187125E-2</v>
      </c>
      <c r="H29" s="59">
        <f t="shared" si="3"/>
        <v>16.250530785562631</v>
      </c>
      <c r="I29" s="59">
        <f t="shared" si="4"/>
        <v>-1.1136640158463607E-2</v>
      </c>
      <c r="J29" s="60">
        <v>0.12450585683406379</v>
      </c>
    </row>
    <row r="30" spans="1:15" s="28" customFormat="1" x14ac:dyDescent="0.3">
      <c r="A30" s="57">
        <v>44197</v>
      </c>
      <c r="B30" s="28">
        <v>264.51001000000002</v>
      </c>
      <c r="C30" s="28">
        <v>129.945526</v>
      </c>
      <c r="D30" s="28">
        <v>81.25</v>
      </c>
      <c r="E30" s="58">
        <v>3714.24</v>
      </c>
      <c r="F30" s="59">
        <f t="shared" si="1"/>
        <v>-0.14874045031414884</v>
      </c>
      <c r="G30" s="59">
        <f t="shared" si="2"/>
        <v>8.9077095274523455E-3</v>
      </c>
      <c r="H30" s="59">
        <f t="shared" si="3"/>
        <v>-0.68695385846153845</v>
      </c>
      <c r="I30" s="59">
        <f t="shared" si="4"/>
        <v>2.6091474971999817E-2</v>
      </c>
      <c r="J30" s="60">
        <v>-0.14874045031414884</v>
      </c>
    </row>
    <row r="31" spans="1:15" s="28" customFormat="1" x14ac:dyDescent="0.3">
      <c r="A31" s="57">
        <v>44228</v>
      </c>
      <c r="B31" s="28">
        <v>225.16667200000001</v>
      </c>
      <c r="C31" s="28">
        <v>131.10304300000001</v>
      </c>
      <c r="D31" s="28">
        <v>25.434999000000001</v>
      </c>
      <c r="E31" s="58">
        <v>3811.15</v>
      </c>
      <c r="F31" s="59">
        <f t="shared" si="1"/>
        <v>-1.1206569682745915E-2</v>
      </c>
      <c r="G31" s="59">
        <f t="shared" si="2"/>
        <v>-1.2018088702945073E-2</v>
      </c>
      <c r="H31" s="59">
        <f t="shared" si="3"/>
        <v>0.86573634227388796</v>
      </c>
      <c r="I31" s="59">
        <f t="shared" si="4"/>
        <v>4.2438634008107767E-2</v>
      </c>
      <c r="J31" s="60">
        <v>-1.1206569682745915E-2</v>
      </c>
    </row>
    <row r="32" spans="1:15" s="28" customFormat="1" x14ac:dyDescent="0.3">
      <c r="A32" s="57">
        <v>44256</v>
      </c>
      <c r="B32" s="28">
        <v>222.643326</v>
      </c>
      <c r="C32" s="28">
        <v>129.527435</v>
      </c>
      <c r="D32" s="28">
        <v>47.455002</v>
      </c>
      <c r="E32" s="58">
        <v>3972.89</v>
      </c>
      <c r="F32" s="59">
        <f t="shared" si="1"/>
        <v>6.2147248015869128E-2</v>
      </c>
      <c r="G32" s="59">
        <f t="shared" si="2"/>
        <v>-2.0318706998251335E-3</v>
      </c>
      <c r="H32" s="59">
        <f t="shared" si="3"/>
        <v>-8.550211419230358E-2</v>
      </c>
      <c r="I32" s="59">
        <f t="shared" si="4"/>
        <v>5.242531255584737E-2</v>
      </c>
      <c r="J32" s="60">
        <v>6.2147248015869128E-2</v>
      </c>
    </row>
    <row r="33" spans="1:10" s="28" customFormat="1" x14ac:dyDescent="0.3">
      <c r="A33" s="57">
        <v>44287</v>
      </c>
      <c r="B33" s="28">
        <v>236.479996</v>
      </c>
      <c r="C33" s="28">
        <v>129.264252</v>
      </c>
      <c r="D33" s="28">
        <v>43.397499000000003</v>
      </c>
      <c r="E33" s="58">
        <v>4181.17</v>
      </c>
      <c r="F33" s="59">
        <f t="shared" si="1"/>
        <v>-0.11871335620286461</v>
      </c>
      <c r="G33" s="59">
        <f t="shared" si="2"/>
        <v>2.8954857527044631E-2</v>
      </c>
      <c r="H33" s="59">
        <f t="shared" si="3"/>
        <v>0.27887554073104526</v>
      </c>
      <c r="I33" s="59">
        <f t="shared" si="4"/>
        <v>5.4865025818131574E-3</v>
      </c>
      <c r="J33" s="60">
        <v>-0.11871335620286461</v>
      </c>
    </row>
    <row r="34" spans="1:10" s="28" customFormat="1" x14ac:dyDescent="0.3">
      <c r="A34" s="57">
        <v>44317</v>
      </c>
      <c r="B34" s="28">
        <v>208.40666200000001</v>
      </c>
      <c r="C34" s="28">
        <v>133.00708</v>
      </c>
      <c r="D34" s="28">
        <v>55.5</v>
      </c>
      <c r="E34" s="58">
        <v>4204.1099999999997</v>
      </c>
      <c r="F34" s="59">
        <f t="shared" si="1"/>
        <v>8.7137348805097048E-2</v>
      </c>
      <c r="G34" s="59">
        <f t="shared" si="2"/>
        <v>0.13441130351857966</v>
      </c>
      <c r="H34" s="59">
        <f t="shared" si="3"/>
        <v>-3.5405405405405488E-2</v>
      </c>
      <c r="I34" s="59">
        <f t="shared" si="4"/>
        <v>2.221397632316946E-2</v>
      </c>
      <c r="J34" s="60">
        <v>8.7137348805097048E-2</v>
      </c>
    </row>
    <row r="35" spans="1:10" s="28" customFormat="1" x14ac:dyDescent="0.3">
      <c r="A35" s="57">
        <v>44348</v>
      </c>
      <c r="B35" s="28">
        <v>226.566666</v>
      </c>
      <c r="C35" s="28">
        <v>150.88473500000001</v>
      </c>
      <c r="D35" s="28">
        <v>53.534999999999997</v>
      </c>
      <c r="E35" s="58">
        <v>4297.5</v>
      </c>
      <c r="F35" s="59">
        <f t="shared" si="1"/>
        <v>1.1034279861804608E-2</v>
      </c>
      <c r="G35" s="59">
        <f t="shared" si="2"/>
        <v>8.4276981365941195E-2</v>
      </c>
      <c r="H35" s="59">
        <f t="shared" si="3"/>
        <v>-0.24759504996731108</v>
      </c>
      <c r="I35" s="59">
        <f t="shared" si="4"/>
        <v>2.274810936591054E-2</v>
      </c>
      <c r="J35" s="60">
        <v>1.1034279861804608E-2</v>
      </c>
    </row>
    <row r="36" spans="1:10" s="28" customFormat="1" x14ac:dyDescent="0.3">
      <c r="A36" s="57">
        <v>44378</v>
      </c>
      <c r="B36" s="28">
        <v>229.066666</v>
      </c>
      <c r="C36" s="28">
        <v>163.60084499999999</v>
      </c>
      <c r="D36" s="28">
        <v>40.279998999999997</v>
      </c>
      <c r="E36" s="58">
        <v>4395.26</v>
      </c>
      <c r="F36" s="59">
        <f t="shared" si="1"/>
        <v>7.0605380007582541E-2</v>
      </c>
      <c r="G36" s="59">
        <f t="shared" si="2"/>
        <v>-1.6536296007517604E-2</v>
      </c>
      <c r="H36" s="59">
        <f t="shared" si="3"/>
        <v>0.35451842985398296</v>
      </c>
      <c r="I36" s="59">
        <f t="shared" si="4"/>
        <v>2.8990321391681118E-2</v>
      </c>
      <c r="J36" s="60">
        <v>7.0605380007582541E-2</v>
      </c>
    </row>
    <row r="37" spans="1:10" s="28" customFormat="1" x14ac:dyDescent="0.3">
      <c r="A37" s="57">
        <v>44409</v>
      </c>
      <c r="B37" s="28">
        <v>245.240005</v>
      </c>
      <c r="C37" s="28">
        <v>160.89549299999999</v>
      </c>
      <c r="D37" s="28">
        <v>54.560001</v>
      </c>
      <c r="E37" s="58">
        <v>4522.68</v>
      </c>
      <c r="F37" s="59">
        <f t="shared" si="1"/>
        <v>5.4042332938298632E-2</v>
      </c>
      <c r="G37" s="59">
        <f t="shared" si="2"/>
        <v>-0.11697427099465108</v>
      </c>
      <c r="H37" s="59">
        <f t="shared" si="3"/>
        <v>-0.19597692089485119</v>
      </c>
      <c r="I37" s="59">
        <f t="shared" si="4"/>
        <v>-4.7569140421166334E-2</v>
      </c>
      <c r="J37" s="60">
        <v>5.4042332938298632E-2</v>
      </c>
    </row>
    <row r="38" spans="1:10" s="28" customFormat="1" x14ac:dyDescent="0.3">
      <c r="A38" s="57">
        <v>44440</v>
      </c>
      <c r="B38" s="28">
        <v>258.49334700000003</v>
      </c>
      <c r="C38" s="28">
        <v>142.07486</v>
      </c>
      <c r="D38" s="28">
        <v>43.8675</v>
      </c>
      <c r="E38" s="58">
        <v>4307.54</v>
      </c>
      <c r="F38" s="59">
        <f t="shared" si="1"/>
        <v>0.43652959857415574</v>
      </c>
      <c r="G38" s="59">
        <f t="shared" si="2"/>
        <v>0.15189702808786865</v>
      </c>
      <c r="H38" s="59">
        <f t="shared" si="3"/>
        <v>4.5819775460192558E-2</v>
      </c>
      <c r="I38" s="59">
        <f t="shared" si="4"/>
        <v>6.9143873301234615E-2</v>
      </c>
      <c r="J38" s="60">
        <v>0.43652959857415574</v>
      </c>
    </row>
    <row r="39" spans="1:10" s="28" customFormat="1" x14ac:dyDescent="0.3">
      <c r="A39" s="57">
        <v>44470</v>
      </c>
      <c r="B39" s="28">
        <v>371.33334400000001</v>
      </c>
      <c r="C39" s="28">
        <v>163.655609</v>
      </c>
      <c r="D39" s="28">
        <v>45.877499</v>
      </c>
      <c r="E39" s="58">
        <v>4605.38</v>
      </c>
      <c r="F39" s="59">
        <f t="shared" si="1"/>
        <v>2.7612187716705705E-2</v>
      </c>
      <c r="G39" s="59">
        <f t="shared" si="2"/>
        <v>1.1656514626394499E-2</v>
      </c>
      <c r="H39" s="59">
        <f t="shared" si="3"/>
        <v>6.9206104718132044E-2</v>
      </c>
      <c r="I39" s="59">
        <f t="shared" si="4"/>
        <v>-8.3337314184714906E-3</v>
      </c>
      <c r="J39" s="60">
        <v>2.7612187716705705E-2</v>
      </c>
    </row>
    <row r="40" spans="1:10" s="28" customFormat="1" x14ac:dyDescent="0.3">
      <c r="A40" s="57">
        <v>44501</v>
      </c>
      <c r="B40" s="28">
        <v>381.58667000000003</v>
      </c>
      <c r="C40" s="28">
        <v>165.56326300000001</v>
      </c>
      <c r="D40" s="28">
        <v>49.052501999999997</v>
      </c>
      <c r="E40" s="58">
        <v>4567</v>
      </c>
      <c r="F40" s="59">
        <f t="shared" si="1"/>
        <v>-7.6854519053299208E-2</v>
      </c>
      <c r="G40" s="59">
        <f t="shared" si="2"/>
        <v>-1.5185681620686675E-2</v>
      </c>
      <c r="H40" s="59">
        <f t="shared" si="3"/>
        <v>-0.24371849574564008</v>
      </c>
      <c r="I40" s="59">
        <f t="shared" si="4"/>
        <v>4.3612874972629889E-2</v>
      </c>
      <c r="J40" s="60">
        <v>-7.6854519053299208E-2</v>
      </c>
    </row>
    <row r="41" spans="1:10" s="28" customFormat="1" x14ac:dyDescent="0.3">
      <c r="A41" s="57">
        <v>44531</v>
      </c>
      <c r="B41" s="28">
        <v>352.26001000000002</v>
      </c>
      <c r="C41" s="28">
        <v>163.049072</v>
      </c>
      <c r="D41" s="28">
        <v>37.097499999999997</v>
      </c>
      <c r="E41" s="58">
        <v>4766.18</v>
      </c>
      <c r="F41" s="59">
        <f t="shared" si="1"/>
        <v>-0.11360931943424413</v>
      </c>
      <c r="G41" s="59">
        <f t="shared" si="2"/>
        <v>-0.11000100632280818</v>
      </c>
      <c r="H41" s="59">
        <f t="shared" si="3"/>
        <v>-0.26592088415661419</v>
      </c>
      <c r="I41" s="59">
        <f t="shared" si="4"/>
        <v>-5.2585089106999772E-2</v>
      </c>
      <c r="J41" s="60">
        <v>-0.11360931943424413</v>
      </c>
    </row>
    <row r="42" spans="1:10" s="28" customFormat="1" x14ac:dyDescent="0.3">
      <c r="A42" s="57">
        <v>44562</v>
      </c>
      <c r="B42" s="28">
        <v>312.23998999999998</v>
      </c>
      <c r="C42" s="28">
        <v>145.11350999999999</v>
      </c>
      <c r="D42" s="28">
        <v>27.232500000000002</v>
      </c>
      <c r="E42" s="58">
        <v>4515.55</v>
      </c>
      <c r="F42" s="59">
        <f t="shared" si="1"/>
        <v>-7.0768158172180184E-2</v>
      </c>
      <c r="G42" s="59">
        <f t="shared" si="2"/>
        <v>-7.7800909095231741E-2</v>
      </c>
      <c r="H42" s="59">
        <f t="shared" si="3"/>
        <v>0.13228675296061687</v>
      </c>
      <c r="I42" s="59">
        <f t="shared" si="4"/>
        <v>-3.1360520866782648E-2</v>
      </c>
      <c r="J42" s="60">
        <v>-7.0768158172180184E-2</v>
      </c>
    </row>
    <row r="43" spans="1:10" s="28" customFormat="1" x14ac:dyDescent="0.3">
      <c r="A43" s="57">
        <v>44593</v>
      </c>
      <c r="B43" s="28">
        <v>290.14334100000002</v>
      </c>
      <c r="C43" s="28">
        <v>133.82354699999999</v>
      </c>
      <c r="D43" s="28">
        <v>30.834999</v>
      </c>
      <c r="E43" s="58">
        <v>4373.9399999999996</v>
      </c>
      <c r="F43" s="59">
        <f t="shared" si="1"/>
        <v>0.2380088088942216</v>
      </c>
      <c r="G43" s="59">
        <f t="shared" si="2"/>
        <v>-1.4573571271429553E-2</v>
      </c>
      <c r="H43" s="59">
        <f t="shared" si="3"/>
        <v>0.35057568835984076</v>
      </c>
      <c r="I43" s="59">
        <f t="shared" si="4"/>
        <v>3.5773238773280092E-2</v>
      </c>
      <c r="J43" s="60">
        <v>0.2380088088942216</v>
      </c>
    </row>
    <row r="44" spans="1:10" s="28" customFormat="1" x14ac:dyDescent="0.3">
      <c r="A44" s="57">
        <v>44621</v>
      </c>
      <c r="B44" s="28">
        <v>359.20001200000002</v>
      </c>
      <c r="C44" s="28">
        <v>131.87325999999999</v>
      </c>
      <c r="D44" s="28">
        <v>41.645000000000003</v>
      </c>
      <c r="E44" s="58">
        <v>4530.41</v>
      </c>
      <c r="F44" s="59">
        <f t="shared" si="1"/>
        <v>-0.19194511051408314</v>
      </c>
      <c r="G44" s="59">
        <f t="shared" si="2"/>
        <v>-7.1161098163494141E-2</v>
      </c>
      <c r="H44" s="59">
        <f t="shared" si="3"/>
        <v>-0.2491895785808621</v>
      </c>
      <c r="I44" s="59">
        <f t="shared" si="4"/>
        <v>-8.7956719149039353E-2</v>
      </c>
      <c r="J44" s="60">
        <v>-0.19194511051408314</v>
      </c>
    </row>
    <row r="45" spans="1:10" s="28" customFormat="1" x14ac:dyDescent="0.3">
      <c r="A45" s="57">
        <v>44652</v>
      </c>
      <c r="B45" s="28">
        <v>290.25332600000002</v>
      </c>
      <c r="C45" s="28">
        <v>122.489014</v>
      </c>
      <c r="D45" s="28">
        <v>31.267499999999998</v>
      </c>
      <c r="E45" s="58">
        <v>4131.93</v>
      </c>
      <c r="F45" s="59">
        <f t="shared" si="1"/>
        <v>-0.12919748592303826</v>
      </c>
      <c r="G45" s="59">
        <f t="shared" si="2"/>
        <v>-4.6912590871210691E-2</v>
      </c>
      <c r="H45" s="59">
        <f t="shared" si="3"/>
        <v>-2.6385544095305358E-3</v>
      </c>
      <c r="I45" s="59">
        <f t="shared" si="4"/>
        <v>5.3243883608722342E-5</v>
      </c>
      <c r="J45" s="60">
        <v>-0.12919748592303826</v>
      </c>
    </row>
    <row r="46" spans="1:10" s="28" customFormat="1" x14ac:dyDescent="0.3">
      <c r="A46" s="57">
        <v>44682</v>
      </c>
      <c r="B46" s="28">
        <v>252.75332599999999</v>
      </c>
      <c r="C46" s="28">
        <v>116.74273700000001</v>
      </c>
      <c r="D46" s="28">
        <v>31.184999000000001</v>
      </c>
      <c r="E46" s="58">
        <v>4132.1499999999996</v>
      </c>
      <c r="F46" s="59">
        <f t="shared" si="1"/>
        <v>-0.11188773832396559</v>
      </c>
      <c r="G46" s="59">
        <f t="shared" si="2"/>
        <v>-0.14009263805422001</v>
      </c>
      <c r="H46" s="59">
        <f t="shared" si="3"/>
        <v>-1.9560622721200072E-2</v>
      </c>
      <c r="I46" s="59">
        <f t="shared" si="4"/>
        <v>-8.3919993223866451E-2</v>
      </c>
      <c r="J46" s="60">
        <v>-0.11188773832396559</v>
      </c>
    </row>
    <row r="47" spans="1:10" s="28" customFormat="1" x14ac:dyDescent="0.3">
      <c r="A47" s="57">
        <v>44713</v>
      </c>
      <c r="B47" s="28">
        <v>224.47332800000001</v>
      </c>
      <c r="C47" s="28">
        <v>100.387939</v>
      </c>
      <c r="D47" s="28">
        <v>30.575001</v>
      </c>
      <c r="E47" s="58">
        <v>3785.38</v>
      </c>
      <c r="F47" s="59">
        <f t="shared" si="1"/>
        <v>0.32376526265962413</v>
      </c>
      <c r="G47" s="59">
        <f t="shared" si="2"/>
        <v>0.12724775632658414</v>
      </c>
      <c r="H47" s="59">
        <f t="shared" si="3"/>
        <v>0.11234658667713537</v>
      </c>
      <c r="I47" s="59">
        <f t="shared" si="4"/>
        <v>9.1116347632205885E-2</v>
      </c>
      <c r="J47" s="60">
        <v>0.32376526265962413</v>
      </c>
    </row>
    <row r="48" spans="1:10" s="28" customFormat="1" x14ac:dyDescent="0.3">
      <c r="A48" s="57">
        <v>44743</v>
      </c>
      <c r="B48" s="28">
        <v>297.14999399999999</v>
      </c>
      <c r="C48" s="28">
        <v>113.16207900000001</v>
      </c>
      <c r="D48" s="28">
        <v>34.009998000000003</v>
      </c>
      <c r="E48" s="58">
        <v>4130.29</v>
      </c>
      <c r="F48" s="59">
        <f t="shared" si="1"/>
        <v>-7.2488673851361374E-2</v>
      </c>
      <c r="G48" s="59">
        <f t="shared" si="2"/>
        <v>-7.3703409072221171E-2</v>
      </c>
      <c r="H48" s="59">
        <f t="shared" si="3"/>
        <v>-0.1578947167241822</v>
      </c>
      <c r="I48" s="59">
        <f t="shared" si="4"/>
        <v>-4.2440119216810457E-2</v>
      </c>
      <c r="J48" s="60">
        <v>-7.2488673851361374E-2</v>
      </c>
    </row>
    <row r="49" spans="1:10" s="28" customFormat="1" x14ac:dyDescent="0.3">
      <c r="A49" s="57">
        <v>44774</v>
      </c>
      <c r="B49" s="28">
        <v>275.60998499999999</v>
      </c>
      <c r="C49" s="28">
        <v>104.821648</v>
      </c>
      <c r="D49" s="28">
        <v>28.639999</v>
      </c>
      <c r="E49" s="58">
        <v>3955</v>
      </c>
      <c r="F49" s="59">
        <f t="shared" si="1"/>
        <v>-3.7589294887121039E-2</v>
      </c>
      <c r="G49" s="59">
        <f t="shared" si="2"/>
        <v>-0.21916390782178874</v>
      </c>
      <c r="H49" s="59">
        <f t="shared" si="3"/>
        <v>-0.12255587020097303</v>
      </c>
      <c r="I49" s="59">
        <f t="shared" si="4"/>
        <v>-9.3395701643489315E-2</v>
      </c>
      <c r="J49" s="60">
        <v>-3.7589294887121039E-2</v>
      </c>
    </row>
    <row r="50" spans="1:10" s="28" customFormat="1" x14ac:dyDescent="0.3">
      <c r="A50" s="57">
        <v>44805</v>
      </c>
      <c r="B50" s="28">
        <v>265.25</v>
      </c>
      <c r="C50" s="28">
        <v>81.848526000000007</v>
      </c>
      <c r="D50" s="28">
        <v>25.129999000000002</v>
      </c>
      <c r="E50" s="58">
        <v>3585.62</v>
      </c>
      <c r="F50" s="59">
        <f t="shared" si="1"/>
        <v>-0.14216779264844481</v>
      </c>
      <c r="G50" s="59">
        <f t="shared" si="2"/>
        <v>0.11821719306221823</v>
      </c>
      <c r="H50" s="59">
        <f t="shared" si="3"/>
        <v>0.12654198673067985</v>
      </c>
      <c r="I50" s="59">
        <f t="shared" si="4"/>
        <v>7.9863454576893256E-2</v>
      </c>
      <c r="J50" s="60">
        <v>-0.14216779264844481</v>
      </c>
    </row>
    <row r="51" spans="1:10" s="28" customFormat="1" x14ac:dyDescent="0.3">
      <c r="A51" s="57">
        <v>44835</v>
      </c>
      <c r="B51" s="28">
        <v>227.53999300000001</v>
      </c>
      <c r="C51" s="28">
        <v>91.524428999999998</v>
      </c>
      <c r="D51" s="28">
        <v>28.309999000000001</v>
      </c>
      <c r="E51" s="58">
        <v>3871.98</v>
      </c>
      <c r="F51" s="59">
        <f t="shared" si="1"/>
        <v>-0.14432625916447139</v>
      </c>
      <c r="G51" s="59">
        <f t="shared" si="2"/>
        <v>0.18353474786496626</v>
      </c>
      <c r="H51" s="59">
        <f t="shared" si="3"/>
        <v>-7.4178738049408E-2</v>
      </c>
      <c r="I51" s="59">
        <f t="shared" si="4"/>
        <v>5.3752860293699856E-2</v>
      </c>
      <c r="J51" s="60">
        <v>-0.14432625916447139</v>
      </c>
    </row>
    <row r="52" spans="1:10" s="28" customFormat="1" x14ac:dyDescent="0.3">
      <c r="A52" s="57">
        <v>44866</v>
      </c>
      <c r="B52" s="28">
        <v>194.699997</v>
      </c>
      <c r="C52" s="28">
        <v>108.32234200000001</v>
      </c>
      <c r="D52" s="28">
        <v>26.209999</v>
      </c>
      <c r="E52" s="58">
        <v>4080.11</v>
      </c>
      <c r="F52" s="59">
        <f t="shared" si="1"/>
        <v>-0.36733435080638444</v>
      </c>
      <c r="G52" s="59">
        <f t="shared" si="2"/>
        <v>6.6733573762649989E-2</v>
      </c>
      <c r="H52" s="59">
        <f t="shared" si="3"/>
        <v>-0.29568867972867907</v>
      </c>
      <c r="I52" s="59">
        <f t="shared" si="4"/>
        <v>-5.8971449299161094E-2</v>
      </c>
      <c r="J52" s="60">
        <v>-0.36733435080638444</v>
      </c>
    </row>
    <row r="53" spans="1:10" s="28" customFormat="1" x14ac:dyDescent="0.3">
      <c r="A53" s="57">
        <v>44896</v>
      </c>
      <c r="B53" s="28">
        <v>123.18</v>
      </c>
      <c r="C53" s="28">
        <v>115.551079</v>
      </c>
      <c r="D53" s="28">
        <v>18.459999</v>
      </c>
      <c r="E53" s="58">
        <v>3839.5</v>
      </c>
      <c r="F53" s="59">
        <f t="shared" si="1"/>
        <v>0.40623478649131339</v>
      </c>
      <c r="G53" s="59">
        <f t="shared" si="2"/>
        <v>9.1537682655477237E-2</v>
      </c>
      <c r="H53" s="59">
        <f t="shared" si="3"/>
        <v>0.18472384532631869</v>
      </c>
      <c r="I53" s="59">
        <f t="shared" si="4"/>
        <v>6.1752832400052027E-2</v>
      </c>
      <c r="J53" s="60">
        <v>0.40623478649131339</v>
      </c>
    </row>
    <row r="54" spans="1:10" s="28" customFormat="1" x14ac:dyDescent="0.3">
      <c r="A54" s="57">
        <v>44927</v>
      </c>
      <c r="B54" s="28">
        <v>173.220001</v>
      </c>
      <c r="C54" s="28">
        <v>126.12835699999999</v>
      </c>
      <c r="D54" s="28">
        <v>21.870000999999998</v>
      </c>
      <c r="E54" s="58">
        <v>4076.6</v>
      </c>
      <c r="F54" s="59">
        <f t="shared" si="1"/>
        <v>0.18756497986626841</v>
      </c>
      <c r="G54" s="59">
        <f t="shared" si="2"/>
        <v>-6.7069802550428825E-2</v>
      </c>
      <c r="H54" s="59">
        <f t="shared" si="3"/>
        <v>-0.12071334610364204</v>
      </c>
      <c r="I54" s="59">
        <f t="shared" si="4"/>
        <v>-2.6112446646715304E-2</v>
      </c>
      <c r="J54" s="60">
        <v>0.18756497986626841</v>
      </c>
    </row>
    <row r="55" spans="1:10" s="28" customFormat="1" x14ac:dyDescent="0.3">
      <c r="A55" s="57">
        <v>44958</v>
      </c>
      <c r="B55" s="28">
        <v>205.71000699999999</v>
      </c>
      <c r="C55" s="28">
        <v>117.668953</v>
      </c>
      <c r="D55" s="28">
        <v>19.23</v>
      </c>
      <c r="E55" s="58">
        <v>3970.15</v>
      </c>
      <c r="F55" s="59">
        <f t="shared" si="1"/>
        <v>8.5071213866616535E-3</v>
      </c>
      <c r="G55" s="59">
        <f t="shared" si="2"/>
        <v>3.241013795712111E-2</v>
      </c>
      <c r="H55" s="59">
        <f t="shared" si="3"/>
        <v>0.19708788351534046</v>
      </c>
      <c r="I55" s="59">
        <f t="shared" si="4"/>
        <v>3.5051572358727023E-2</v>
      </c>
      <c r="J55" s="60">
        <v>8.5071213866616535E-3</v>
      </c>
    </row>
    <row r="56" spans="1:10" s="28" customFormat="1" x14ac:dyDescent="0.3">
      <c r="A56" s="57">
        <v>44986</v>
      </c>
      <c r="B56" s="28">
        <v>207.46000699999999</v>
      </c>
      <c r="C56" s="28">
        <v>121.48262</v>
      </c>
      <c r="D56" s="28">
        <v>23.02</v>
      </c>
      <c r="E56" s="58">
        <v>4109.3100000000004</v>
      </c>
      <c r="F56" s="59">
        <f t="shared" si="1"/>
        <v>-0.20799193841731622</v>
      </c>
      <c r="G56" s="59">
        <f t="shared" si="2"/>
        <v>3.6214291394110587E-2</v>
      </c>
      <c r="H56" s="59">
        <f t="shared" si="3"/>
        <v>-0.16203297132927885</v>
      </c>
      <c r="I56" s="59">
        <f t="shared" si="4"/>
        <v>1.464236088297044E-2</v>
      </c>
      <c r="J56" s="60">
        <v>-0.20799193841731622</v>
      </c>
    </row>
    <row r="57" spans="1:10" s="28" customFormat="1" x14ac:dyDescent="0.3">
      <c r="A57" s="57">
        <v>45017</v>
      </c>
      <c r="B57" s="28">
        <v>164.30999800000001</v>
      </c>
      <c r="C57" s="28">
        <v>125.88202699999999</v>
      </c>
      <c r="D57" s="28">
        <v>19.290001</v>
      </c>
      <c r="E57" s="58">
        <v>4169.4799999999996</v>
      </c>
      <c r="F57" s="59">
        <f t="shared" si="1"/>
        <v>0.24112954465497571</v>
      </c>
      <c r="G57" s="59">
        <f t="shared" si="2"/>
        <v>-0.16934971185362302</v>
      </c>
      <c r="H57" s="59">
        <f t="shared" si="3"/>
        <v>0.24675986279109052</v>
      </c>
      <c r="I57" s="59">
        <f t="shared" si="4"/>
        <v>2.4823239348792381E-3</v>
      </c>
      <c r="J57" s="60">
        <v>0.24112954465497571</v>
      </c>
    </row>
    <row r="58" spans="1:10" s="28" customFormat="1" x14ac:dyDescent="0.3">
      <c r="A58" s="57">
        <v>45047</v>
      </c>
      <c r="B58" s="28">
        <v>203.929993</v>
      </c>
      <c r="C58" s="28">
        <v>104.563942</v>
      </c>
      <c r="D58" s="28">
        <v>24.049999</v>
      </c>
      <c r="E58" s="58">
        <v>4179.83</v>
      </c>
      <c r="F58" s="59">
        <f t="shared" si="1"/>
        <v>0.28362672478491202</v>
      </c>
      <c r="G58" s="59">
        <f t="shared" si="2"/>
        <v>4.8546390877268308E-2</v>
      </c>
      <c r="H58" s="59">
        <f t="shared" si="3"/>
        <v>8.316050241831574E-3</v>
      </c>
      <c r="I58" s="59">
        <f t="shared" si="4"/>
        <v>6.4727512841431301E-2</v>
      </c>
      <c r="J58" s="60">
        <v>0.28362672478491202</v>
      </c>
    </row>
    <row r="59" spans="1:10" s="28" customFormat="1" x14ac:dyDescent="0.3">
      <c r="A59" s="57">
        <v>45078</v>
      </c>
      <c r="B59" s="28">
        <v>261.76998900000001</v>
      </c>
      <c r="C59" s="28">
        <v>109.64014400000001</v>
      </c>
      <c r="D59" s="28">
        <v>24.25</v>
      </c>
      <c r="E59" s="58">
        <v>4450.38</v>
      </c>
      <c r="F59" s="59">
        <f t="shared" si="1"/>
        <v>2.1622050799719572E-2</v>
      </c>
      <c r="G59" s="59">
        <f t="shared" si="2"/>
        <v>3.473517874985621E-3</v>
      </c>
      <c r="H59" s="59">
        <f t="shared" si="3"/>
        <v>-8.4536041237113335E-2</v>
      </c>
      <c r="I59" s="59">
        <f t="shared" si="4"/>
        <v>3.1138913980379268E-2</v>
      </c>
      <c r="J59" s="60">
        <v>2.1622050799719572E-2</v>
      </c>
    </row>
    <row r="60" spans="1:10" s="28" customFormat="1" x14ac:dyDescent="0.3">
      <c r="A60" s="57">
        <v>45108</v>
      </c>
      <c r="B60" s="28">
        <v>267.42999300000002</v>
      </c>
      <c r="C60" s="28">
        <v>110.02098100000001</v>
      </c>
      <c r="D60" s="28">
        <v>22.200001</v>
      </c>
      <c r="E60" s="58">
        <v>4588.96</v>
      </c>
      <c r="F60" s="59">
        <f t="shared" si="1"/>
        <v>-3.4962443423464551E-2</v>
      </c>
      <c r="G60" s="59">
        <f t="shared" si="2"/>
        <v>-7.8630329609586047E-2</v>
      </c>
      <c r="H60" s="59">
        <f t="shared" si="3"/>
        <v>-0.16441449709844613</v>
      </c>
      <c r="I60" s="59">
        <f t="shared" si="4"/>
        <v>-1.771643248143373E-2</v>
      </c>
      <c r="J60" s="60">
        <v>-3.4962443423464551E-2</v>
      </c>
    </row>
    <row r="61" spans="1:10" s="28" customFormat="1" x14ac:dyDescent="0.3">
      <c r="A61" s="57">
        <v>45139</v>
      </c>
      <c r="B61" s="28">
        <v>258.07998700000002</v>
      </c>
      <c r="C61" s="28">
        <v>101.369995</v>
      </c>
      <c r="D61" s="28">
        <v>18.549999</v>
      </c>
      <c r="E61" s="58">
        <v>4507.66</v>
      </c>
      <c r="F61" s="59">
        <f t="shared" si="1"/>
        <v>-4.2971104148420536E-2</v>
      </c>
      <c r="G61" s="59">
        <f t="shared" si="2"/>
        <v>-0.10923213520924024</v>
      </c>
      <c r="H61" s="59">
        <f t="shared" si="3"/>
        <v>-4.743930174874933E-2</v>
      </c>
      <c r="I61" s="59">
        <f t="shared" si="4"/>
        <v>-3.7762386692874017E-2</v>
      </c>
      <c r="J61" s="60">
        <v>-4.2971104148420536E-2</v>
      </c>
    </row>
    <row r="62" spans="1:10" s="28" customFormat="1" x14ac:dyDescent="0.3">
      <c r="A62" s="57">
        <v>45170</v>
      </c>
      <c r="B62" s="28">
        <v>246.990005</v>
      </c>
      <c r="C62" s="28">
        <v>90.297134</v>
      </c>
      <c r="D62" s="28">
        <v>17.670000000000002</v>
      </c>
      <c r="E62" s="58">
        <v>4337.4399999999996</v>
      </c>
      <c r="F62" s="59"/>
      <c r="G62" s="59"/>
      <c r="H62" s="59"/>
      <c r="I62" s="59"/>
      <c r="J62" s="60"/>
    </row>
    <row r="63" spans="1:10" s="28" customFormat="1" x14ac:dyDescent="0.3">
      <c r="E63" s="62"/>
      <c r="J63" s="50"/>
    </row>
    <row r="64" spans="1:10" s="28" customFormat="1" x14ac:dyDescent="0.3">
      <c r="E64" s="62"/>
      <c r="J64" s="50"/>
    </row>
    <row r="65" spans="5:10" s="28" customFormat="1" x14ac:dyDescent="0.3">
      <c r="E65" s="62"/>
      <c r="J65" s="50"/>
    </row>
    <row r="66" spans="5:10" s="28" customFormat="1" x14ac:dyDescent="0.3">
      <c r="E66" s="62"/>
      <c r="J66" s="50"/>
    </row>
    <row r="67" spans="5:10" s="28" customFormat="1" x14ac:dyDescent="0.3">
      <c r="E67" s="62"/>
      <c r="J67" s="50"/>
    </row>
    <row r="68" spans="5:10" s="28" customFormat="1" x14ac:dyDescent="0.3">
      <c r="E68" s="62"/>
      <c r="J68" s="50"/>
    </row>
    <row r="69" spans="5:10" s="28" customFormat="1" x14ac:dyDescent="0.3">
      <c r="E69" s="62"/>
      <c r="J69" s="50"/>
    </row>
    <row r="70" spans="5:10" s="28" customFormat="1" x14ac:dyDescent="0.3">
      <c r="E70" s="62"/>
      <c r="J70" s="50"/>
    </row>
    <row r="71" spans="5:10" s="28" customFormat="1" x14ac:dyDescent="0.3">
      <c r="E71" s="62"/>
      <c r="J71" s="50"/>
    </row>
    <row r="72" spans="5:10" s="28" customFormat="1" x14ac:dyDescent="0.3">
      <c r="E72" s="62"/>
      <c r="J72" s="50"/>
    </row>
    <row r="73" spans="5:10" s="28" customFormat="1" x14ac:dyDescent="0.3">
      <c r="E73" s="62"/>
      <c r="J73" s="50"/>
    </row>
    <row r="74" spans="5:10" s="28" customFormat="1" x14ac:dyDescent="0.3">
      <c r="E74" s="62"/>
      <c r="J74" s="50"/>
    </row>
    <row r="75" spans="5:10" s="28" customFormat="1" x14ac:dyDescent="0.3">
      <c r="E75" s="62"/>
      <c r="J75" s="50"/>
    </row>
    <row r="76" spans="5:10" s="28" customFormat="1" x14ac:dyDescent="0.3">
      <c r="E76" s="62"/>
      <c r="J76" s="50"/>
    </row>
    <row r="77" spans="5:10" s="28" customFormat="1" x14ac:dyDescent="0.3">
      <c r="E77" s="62"/>
      <c r="J77" s="50"/>
    </row>
    <row r="78" spans="5:10" s="28" customFormat="1" x14ac:dyDescent="0.3">
      <c r="E78" s="62"/>
      <c r="J78" s="50"/>
    </row>
    <row r="79" spans="5:10" s="28" customFormat="1" x14ac:dyDescent="0.3">
      <c r="E79" s="62"/>
      <c r="J79" s="50"/>
    </row>
    <row r="80" spans="5:10" s="28" customFormat="1" x14ac:dyDescent="0.3">
      <c r="E80" s="62"/>
      <c r="J80" s="50"/>
    </row>
    <row r="81" spans="5:10" s="28" customFormat="1" x14ac:dyDescent="0.3">
      <c r="E81" s="62"/>
      <c r="J81" s="50"/>
    </row>
    <row r="82" spans="5:10" s="28" customFormat="1" x14ac:dyDescent="0.3">
      <c r="E82" s="62"/>
      <c r="J82" s="50"/>
    </row>
    <row r="83" spans="5:10" s="28" customFormat="1" x14ac:dyDescent="0.3">
      <c r="E83" s="62"/>
      <c r="J83" s="50"/>
    </row>
    <row r="84" spans="5:10" s="28" customFormat="1" x14ac:dyDescent="0.3">
      <c r="E84" s="62"/>
      <c r="J84" s="50"/>
    </row>
    <row r="85" spans="5:10" s="28" customFormat="1" x14ac:dyDescent="0.3">
      <c r="E85" s="62"/>
      <c r="J85" s="50"/>
    </row>
    <row r="86" spans="5:10" s="28" customFormat="1" x14ac:dyDescent="0.3">
      <c r="E86" s="62"/>
      <c r="J86" s="50"/>
    </row>
    <row r="87" spans="5:10" s="28" customFormat="1" x14ac:dyDescent="0.3">
      <c r="E87" s="62"/>
      <c r="J87" s="50"/>
    </row>
    <row r="88" spans="5:10" s="28" customFormat="1" x14ac:dyDescent="0.3">
      <c r="E88" s="62"/>
      <c r="J88" s="50"/>
    </row>
    <row r="89" spans="5:10" s="28" customFormat="1" x14ac:dyDescent="0.3">
      <c r="E89" s="62"/>
      <c r="J89" s="50"/>
    </row>
    <row r="90" spans="5:10" s="28" customFormat="1" x14ac:dyDescent="0.3">
      <c r="E90" s="62"/>
      <c r="J90" s="50"/>
    </row>
    <row r="91" spans="5:10" s="28" customFormat="1" x14ac:dyDescent="0.3">
      <c r="E91" s="62"/>
      <c r="J91" s="50"/>
    </row>
    <row r="92" spans="5:10" s="28" customFormat="1" x14ac:dyDescent="0.3">
      <c r="E92" s="62"/>
      <c r="J92" s="50"/>
    </row>
    <row r="93" spans="5:10" s="28" customFormat="1" x14ac:dyDescent="0.3">
      <c r="E93" s="62"/>
      <c r="J93" s="50"/>
    </row>
    <row r="94" spans="5:10" s="28" customFormat="1" x14ac:dyDescent="0.3">
      <c r="E94" s="62"/>
      <c r="J94" s="50"/>
    </row>
    <row r="95" spans="5:10" s="28" customFormat="1" x14ac:dyDescent="0.3">
      <c r="E95" s="62"/>
      <c r="J95" s="50"/>
    </row>
    <row r="96" spans="5:10" s="28" customFormat="1" x14ac:dyDescent="0.3">
      <c r="E96" s="62"/>
      <c r="J96" s="50"/>
    </row>
    <row r="97" spans="5:10" s="28" customFormat="1" x14ac:dyDescent="0.3">
      <c r="E97" s="62"/>
      <c r="J97" s="50"/>
    </row>
    <row r="98" spans="5:10" s="28" customFormat="1" x14ac:dyDescent="0.3">
      <c r="E98" s="62"/>
      <c r="J98" s="50"/>
    </row>
    <row r="99" spans="5:10" s="28" customFormat="1" x14ac:dyDescent="0.3">
      <c r="E99" s="62"/>
      <c r="J99" s="50"/>
    </row>
    <row r="100" spans="5:10" s="28" customFormat="1" x14ac:dyDescent="0.3">
      <c r="E100" s="62"/>
      <c r="J100" s="50"/>
    </row>
    <row r="101" spans="5:10" s="28" customFormat="1" x14ac:dyDescent="0.3">
      <c r="E101" s="62"/>
      <c r="J101" s="50"/>
    </row>
    <row r="102" spans="5:10" s="28" customFormat="1" x14ac:dyDescent="0.3">
      <c r="E102" s="62"/>
      <c r="J102" s="50"/>
    </row>
    <row r="103" spans="5:10" s="28" customFormat="1" x14ac:dyDescent="0.3">
      <c r="E103" s="62"/>
      <c r="J103" s="50"/>
    </row>
    <row r="104" spans="5:10" s="28" customFormat="1" x14ac:dyDescent="0.3">
      <c r="E104" s="62"/>
      <c r="J104" s="50"/>
    </row>
    <row r="105" spans="5:10" s="28" customFormat="1" x14ac:dyDescent="0.3">
      <c r="E105" s="62"/>
      <c r="J105" s="50"/>
    </row>
    <row r="106" spans="5:10" s="28" customFormat="1" x14ac:dyDescent="0.3">
      <c r="E106" s="62"/>
      <c r="J106" s="50"/>
    </row>
    <row r="107" spans="5:10" s="28" customFormat="1" x14ac:dyDescent="0.3">
      <c r="E107" s="62"/>
      <c r="J107" s="50"/>
    </row>
    <row r="108" spans="5:10" s="28" customFormat="1" x14ac:dyDescent="0.3">
      <c r="E108" s="62"/>
      <c r="J108" s="50"/>
    </row>
    <row r="109" spans="5:10" s="28" customFormat="1" x14ac:dyDescent="0.3">
      <c r="E109" s="62"/>
      <c r="J109" s="50"/>
    </row>
    <row r="110" spans="5:10" s="28" customFormat="1" x14ac:dyDescent="0.3">
      <c r="E110" s="62"/>
      <c r="J110" s="50"/>
    </row>
    <row r="111" spans="5:10" s="28" customFormat="1" x14ac:dyDescent="0.3">
      <c r="E111" s="62"/>
      <c r="J111" s="50"/>
    </row>
    <row r="112" spans="5:10" s="28" customFormat="1" x14ac:dyDescent="0.3">
      <c r="E112" s="62"/>
      <c r="J112" s="50"/>
    </row>
    <row r="113" spans="5:10" s="28" customFormat="1" x14ac:dyDescent="0.3">
      <c r="E113" s="62"/>
      <c r="J113" s="50"/>
    </row>
    <row r="114" spans="5:10" s="28" customFormat="1" x14ac:dyDescent="0.3">
      <c r="E114" s="62"/>
      <c r="J114" s="50"/>
    </row>
    <row r="115" spans="5:10" s="28" customFormat="1" x14ac:dyDescent="0.3">
      <c r="E115" s="62"/>
      <c r="J115" s="50"/>
    </row>
    <row r="116" spans="5:10" s="28" customFormat="1" x14ac:dyDescent="0.3">
      <c r="E116" s="62"/>
      <c r="J116" s="50"/>
    </row>
    <row r="117" spans="5:10" s="28" customFormat="1" x14ac:dyDescent="0.3">
      <c r="E117" s="62"/>
      <c r="J117" s="50"/>
    </row>
    <row r="118" spans="5:10" s="28" customFormat="1" x14ac:dyDescent="0.3">
      <c r="E118" s="62"/>
      <c r="J118" s="50"/>
    </row>
    <row r="119" spans="5:10" s="28" customFormat="1" x14ac:dyDescent="0.3">
      <c r="E119" s="62"/>
      <c r="J119" s="50"/>
    </row>
    <row r="120" spans="5:10" s="28" customFormat="1" x14ac:dyDescent="0.3">
      <c r="E120" s="62"/>
      <c r="J120" s="50"/>
    </row>
    <row r="121" spans="5:10" s="28" customFormat="1" x14ac:dyDescent="0.3">
      <c r="E121" s="62"/>
      <c r="J121" s="50"/>
    </row>
    <row r="122" spans="5:10" s="28" customFormat="1" x14ac:dyDescent="0.3">
      <c r="E122" s="62"/>
      <c r="J122" s="50"/>
    </row>
    <row r="123" spans="5:10" s="28" customFormat="1" x14ac:dyDescent="0.3">
      <c r="E123" s="62"/>
      <c r="J123" s="50"/>
    </row>
    <row r="124" spans="5:10" s="28" customFormat="1" x14ac:dyDescent="0.3">
      <c r="E124" s="62"/>
      <c r="J124" s="50"/>
    </row>
    <row r="125" spans="5:10" s="28" customFormat="1" x14ac:dyDescent="0.3">
      <c r="E125" s="62"/>
      <c r="J125" s="50"/>
    </row>
    <row r="126" spans="5:10" s="28" customFormat="1" x14ac:dyDescent="0.3">
      <c r="E126" s="62"/>
      <c r="J126" s="50"/>
    </row>
    <row r="127" spans="5:10" s="28" customFormat="1" x14ac:dyDescent="0.3">
      <c r="E127" s="62"/>
      <c r="J127" s="50"/>
    </row>
    <row r="128" spans="5:10" s="28" customFormat="1" x14ac:dyDescent="0.3">
      <c r="E128" s="62"/>
      <c r="J128" s="50"/>
    </row>
    <row r="129" spans="5:10" s="28" customFormat="1" x14ac:dyDescent="0.3">
      <c r="E129" s="62"/>
      <c r="J129" s="50"/>
    </row>
    <row r="130" spans="5:10" s="28" customFormat="1" x14ac:dyDescent="0.3">
      <c r="E130" s="62"/>
      <c r="J130" s="50"/>
    </row>
    <row r="131" spans="5:10" s="28" customFormat="1" x14ac:dyDescent="0.3">
      <c r="E131" s="62"/>
      <c r="J131" s="50"/>
    </row>
    <row r="132" spans="5:10" s="28" customFormat="1" x14ac:dyDescent="0.3">
      <c r="E132" s="62"/>
      <c r="J132" s="50"/>
    </row>
    <row r="133" spans="5:10" s="28" customFormat="1" x14ac:dyDescent="0.3">
      <c r="E133" s="62"/>
      <c r="J133" s="50"/>
    </row>
    <row r="134" spans="5:10" s="28" customFormat="1" x14ac:dyDescent="0.3">
      <c r="E134" s="62"/>
      <c r="J134" s="50"/>
    </row>
    <row r="135" spans="5:10" s="28" customFormat="1" x14ac:dyDescent="0.3">
      <c r="E135" s="62"/>
      <c r="J135" s="50"/>
    </row>
    <row r="136" spans="5:10" s="28" customFormat="1" x14ac:dyDescent="0.3">
      <c r="E136" s="62"/>
      <c r="J136" s="50"/>
    </row>
    <row r="137" spans="5:10" s="28" customFormat="1" x14ac:dyDescent="0.3">
      <c r="E137" s="62"/>
      <c r="J137" s="50"/>
    </row>
    <row r="138" spans="5:10" s="28" customFormat="1" x14ac:dyDescent="0.3">
      <c r="E138" s="62"/>
      <c r="J138" s="50"/>
    </row>
    <row r="139" spans="5:10" s="28" customFormat="1" x14ac:dyDescent="0.3">
      <c r="E139" s="62"/>
      <c r="J139" s="50"/>
    </row>
    <row r="140" spans="5:10" s="28" customFormat="1" x14ac:dyDescent="0.3">
      <c r="E140" s="62"/>
      <c r="J140" s="50"/>
    </row>
    <row r="141" spans="5:10" s="28" customFormat="1" x14ac:dyDescent="0.3">
      <c r="E141" s="62"/>
      <c r="J141" s="50"/>
    </row>
    <row r="142" spans="5:10" s="28" customFormat="1" x14ac:dyDescent="0.3">
      <c r="E142" s="62"/>
      <c r="J142" s="50"/>
    </row>
    <row r="143" spans="5:10" s="28" customFormat="1" x14ac:dyDescent="0.3">
      <c r="E143" s="62"/>
      <c r="J143" s="50"/>
    </row>
    <row r="144" spans="5:10" s="28" customFormat="1" x14ac:dyDescent="0.3">
      <c r="E144" s="62"/>
      <c r="J144" s="50"/>
    </row>
    <row r="145" spans="5:10" s="28" customFormat="1" x14ac:dyDescent="0.3">
      <c r="E145" s="62"/>
      <c r="J145" s="50"/>
    </row>
    <row r="146" spans="5:10" s="28" customFormat="1" x14ac:dyDescent="0.3">
      <c r="E146" s="62"/>
      <c r="J146" s="50"/>
    </row>
    <row r="147" spans="5:10" s="28" customFormat="1" x14ac:dyDescent="0.3">
      <c r="E147" s="62"/>
      <c r="J147" s="50"/>
    </row>
    <row r="148" spans="5:10" s="28" customFormat="1" x14ac:dyDescent="0.3">
      <c r="E148" s="62"/>
      <c r="J148" s="50"/>
    </row>
    <row r="149" spans="5:10" s="28" customFormat="1" x14ac:dyDescent="0.3">
      <c r="E149" s="62"/>
      <c r="J149" s="50"/>
    </row>
    <row r="150" spans="5:10" s="28" customFormat="1" x14ac:dyDescent="0.3">
      <c r="E150" s="62"/>
      <c r="J150" s="50"/>
    </row>
    <row r="151" spans="5:10" s="28" customFormat="1" x14ac:dyDescent="0.3">
      <c r="E151" s="62"/>
      <c r="J151" s="50"/>
    </row>
    <row r="152" spans="5:10" s="28" customFormat="1" x14ac:dyDescent="0.3">
      <c r="E152" s="62"/>
      <c r="J152" s="50"/>
    </row>
    <row r="153" spans="5:10" s="28" customFormat="1" x14ac:dyDescent="0.3">
      <c r="E153" s="62"/>
      <c r="J153" s="50"/>
    </row>
    <row r="154" spans="5:10" s="28" customFormat="1" x14ac:dyDescent="0.3">
      <c r="E154" s="62"/>
      <c r="J154" s="50"/>
    </row>
    <row r="155" spans="5:10" s="28" customFormat="1" x14ac:dyDescent="0.3">
      <c r="E155" s="62"/>
      <c r="J155" s="50"/>
    </row>
    <row r="156" spans="5:10" s="28" customFormat="1" x14ac:dyDescent="0.3">
      <c r="E156" s="62"/>
      <c r="J156" s="50"/>
    </row>
    <row r="157" spans="5:10" s="28" customFormat="1" x14ac:dyDescent="0.3">
      <c r="E157" s="62"/>
      <c r="J157" s="50"/>
    </row>
    <row r="158" spans="5:10" s="28" customFormat="1" x14ac:dyDescent="0.3">
      <c r="E158" s="62"/>
      <c r="J158" s="50"/>
    </row>
    <row r="159" spans="5:10" s="28" customFormat="1" x14ac:dyDescent="0.3">
      <c r="E159" s="62"/>
      <c r="J159" s="50"/>
    </row>
    <row r="160" spans="5:10" s="28" customFormat="1" x14ac:dyDescent="0.3">
      <c r="E160" s="62"/>
      <c r="J160" s="50"/>
    </row>
    <row r="161" spans="5:10" s="28" customFormat="1" x14ac:dyDescent="0.3">
      <c r="E161" s="62"/>
      <c r="J161" s="50"/>
    </row>
    <row r="162" spans="5:10" s="28" customFormat="1" x14ac:dyDescent="0.3">
      <c r="E162" s="62"/>
      <c r="J162" s="50"/>
    </row>
    <row r="163" spans="5:10" s="28" customFormat="1" x14ac:dyDescent="0.3">
      <c r="E163" s="62"/>
      <c r="J163" s="50"/>
    </row>
    <row r="164" spans="5:10" s="28" customFormat="1" x14ac:dyDescent="0.3">
      <c r="E164" s="62"/>
      <c r="J164" s="50"/>
    </row>
    <row r="165" spans="5:10" s="28" customFormat="1" x14ac:dyDescent="0.3">
      <c r="E165" s="62"/>
      <c r="J165" s="50"/>
    </row>
    <row r="166" spans="5:10" s="28" customFormat="1" x14ac:dyDescent="0.3">
      <c r="E166" s="62"/>
      <c r="J166" s="50"/>
    </row>
    <row r="167" spans="5:10" s="28" customFormat="1" x14ac:dyDescent="0.3">
      <c r="E167" s="62"/>
      <c r="J167" s="50"/>
    </row>
    <row r="168" spans="5:10" s="28" customFormat="1" x14ac:dyDescent="0.3">
      <c r="E168" s="62"/>
      <c r="J168" s="50"/>
    </row>
    <row r="169" spans="5:10" s="28" customFormat="1" x14ac:dyDescent="0.3">
      <c r="E169" s="62"/>
      <c r="J169" s="50"/>
    </row>
    <row r="170" spans="5:10" s="28" customFormat="1" x14ac:dyDescent="0.3">
      <c r="E170" s="62"/>
      <c r="J170" s="50"/>
    </row>
    <row r="171" spans="5:10" s="28" customFormat="1" x14ac:dyDescent="0.3">
      <c r="E171" s="62"/>
      <c r="J171" s="50"/>
    </row>
    <row r="172" spans="5:10" s="28" customFormat="1" x14ac:dyDescent="0.3">
      <c r="E172" s="62"/>
      <c r="J172" s="50"/>
    </row>
    <row r="173" spans="5:10" s="28" customFormat="1" x14ac:dyDescent="0.3">
      <c r="E173" s="62"/>
      <c r="J173" s="50"/>
    </row>
    <row r="174" spans="5:10" s="28" customFormat="1" x14ac:dyDescent="0.3">
      <c r="E174" s="62"/>
      <c r="J174" s="50"/>
    </row>
    <row r="175" spans="5:10" s="28" customFormat="1" x14ac:dyDescent="0.3">
      <c r="E175" s="62"/>
      <c r="J175" s="50"/>
    </row>
    <row r="176" spans="5:10" s="28" customFormat="1" x14ac:dyDescent="0.3">
      <c r="E176" s="62"/>
      <c r="J176" s="50"/>
    </row>
    <row r="177" spans="5:10" s="28" customFormat="1" x14ac:dyDescent="0.3">
      <c r="E177" s="62"/>
      <c r="J177" s="50"/>
    </row>
    <row r="178" spans="5:10" s="28" customFormat="1" x14ac:dyDescent="0.3">
      <c r="E178" s="62"/>
      <c r="J178" s="50"/>
    </row>
    <row r="179" spans="5:10" s="28" customFormat="1" x14ac:dyDescent="0.3">
      <c r="E179" s="62"/>
      <c r="J179" s="50"/>
    </row>
    <row r="180" spans="5:10" s="28" customFormat="1" x14ac:dyDescent="0.3">
      <c r="E180" s="62"/>
      <c r="J180" s="50"/>
    </row>
    <row r="181" spans="5:10" s="28" customFormat="1" x14ac:dyDescent="0.3">
      <c r="E181" s="62"/>
      <c r="J181" s="50"/>
    </row>
    <row r="182" spans="5:10" s="28" customFormat="1" x14ac:dyDescent="0.3">
      <c r="E182" s="62"/>
      <c r="J182" s="50"/>
    </row>
    <row r="183" spans="5:10" s="28" customFormat="1" x14ac:dyDescent="0.3">
      <c r="E183" s="62"/>
      <c r="J183" s="50"/>
    </row>
    <row r="184" spans="5:10" s="28" customFormat="1" x14ac:dyDescent="0.3">
      <c r="E184" s="62"/>
      <c r="J184" s="50"/>
    </row>
    <row r="185" spans="5:10" s="28" customFormat="1" x14ac:dyDescent="0.3">
      <c r="E185" s="62"/>
      <c r="J185" s="50"/>
    </row>
    <row r="186" spans="5:10" s="28" customFormat="1" x14ac:dyDescent="0.3">
      <c r="E186" s="62"/>
      <c r="J186" s="50"/>
    </row>
    <row r="187" spans="5:10" s="28" customFormat="1" x14ac:dyDescent="0.3">
      <c r="E187" s="62"/>
      <c r="J187" s="50"/>
    </row>
    <row r="188" spans="5:10" s="28" customFormat="1" x14ac:dyDescent="0.3">
      <c r="E188" s="62"/>
      <c r="J188" s="50"/>
    </row>
    <row r="189" spans="5:10" s="28" customFormat="1" x14ac:dyDescent="0.3">
      <c r="E189" s="62"/>
      <c r="J189" s="50"/>
    </row>
    <row r="190" spans="5:10" s="28" customFormat="1" x14ac:dyDescent="0.3">
      <c r="E190" s="62"/>
      <c r="J190" s="50"/>
    </row>
    <row r="191" spans="5:10" s="28" customFormat="1" x14ac:dyDescent="0.3">
      <c r="E191" s="62"/>
      <c r="J191" s="50"/>
    </row>
    <row r="192" spans="5:10" s="28" customFormat="1" x14ac:dyDescent="0.3">
      <c r="E192" s="62"/>
      <c r="J192" s="50"/>
    </row>
    <row r="193" spans="5:10" s="28" customFormat="1" x14ac:dyDescent="0.3">
      <c r="E193" s="62"/>
      <c r="J193" s="50"/>
    </row>
    <row r="194" spans="5:10" s="28" customFormat="1" x14ac:dyDescent="0.3">
      <c r="E194" s="62"/>
      <c r="J194" s="50"/>
    </row>
    <row r="195" spans="5:10" s="28" customFormat="1" x14ac:dyDescent="0.3">
      <c r="E195" s="62"/>
      <c r="J195" s="50"/>
    </row>
    <row r="196" spans="5:10" s="28" customFormat="1" x14ac:dyDescent="0.3">
      <c r="E196" s="62"/>
      <c r="J196" s="50"/>
    </row>
    <row r="197" spans="5:10" s="28" customFormat="1" x14ac:dyDescent="0.3">
      <c r="E197" s="62"/>
      <c r="J197" s="50"/>
    </row>
    <row r="198" spans="5:10" s="28" customFormat="1" x14ac:dyDescent="0.3">
      <c r="E198" s="62"/>
      <c r="J198" s="50"/>
    </row>
    <row r="199" spans="5:10" s="28" customFormat="1" x14ac:dyDescent="0.3">
      <c r="E199" s="62"/>
      <c r="J199" s="50"/>
    </row>
    <row r="200" spans="5:10" s="28" customFormat="1" x14ac:dyDescent="0.3">
      <c r="E200" s="62"/>
      <c r="J200" s="50"/>
    </row>
    <row r="201" spans="5:10" s="28" customFormat="1" x14ac:dyDescent="0.3">
      <c r="E201" s="62"/>
      <c r="J201" s="50"/>
    </row>
    <row r="202" spans="5:10" s="28" customFormat="1" x14ac:dyDescent="0.3">
      <c r="E202" s="62"/>
      <c r="J202" s="50"/>
    </row>
    <row r="203" spans="5:10" s="28" customFormat="1" x14ac:dyDescent="0.3">
      <c r="E203" s="62"/>
      <c r="J203" s="50"/>
    </row>
    <row r="204" spans="5:10" s="28" customFormat="1" x14ac:dyDescent="0.3">
      <c r="E204" s="62"/>
      <c r="J204" s="50"/>
    </row>
    <row r="205" spans="5:10" s="28" customFormat="1" x14ac:dyDescent="0.3">
      <c r="E205" s="62"/>
      <c r="J205" s="50"/>
    </row>
    <row r="206" spans="5:10" s="28" customFormat="1" x14ac:dyDescent="0.3">
      <c r="E206" s="62"/>
      <c r="J206" s="50"/>
    </row>
    <row r="207" spans="5:10" s="28" customFormat="1" x14ac:dyDescent="0.3">
      <c r="E207" s="62"/>
      <c r="J207" s="50"/>
    </row>
    <row r="208" spans="5:10" s="28" customFormat="1" x14ac:dyDescent="0.3">
      <c r="E208" s="62"/>
      <c r="J208" s="50"/>
    </row>
    <row r="209" spans="5:10" s="28" customFormat="1" x14ac:dyDescent="0.3">
      <c r="E209" s="62"/>
      <c r="J209" s="50"/>
    </row>
    <row r="210" spans="5:10" s="28" customFormat="1" x14ac:dyDescent="0.3">
      <c r="E210" s="62"/>
      <c r="J210" s="50"/>
    </row>
    <row r="211" spans="5:10" s="28" customFormat="1" x14ac:dyDescent="0.3">
      <c r="E211" s="62"/>
      <c r="J211" s="50"/>
    </row>
    <row r="212" spans="5:10" s="28" customFormat="1" x14ac:dyDescent="0.3">
      <c r="E212" s="62"/>
      <c r="J212" s="50"/>
    </row>
    <row r="213" spans="5:10" s="28" customFormat="1" x14ac:dyDescent="0.3">
      <c r="E213" s="62"/>
      <c r="J213" s="50"/>
    </row>
    <row r="214" spans="5:10" s="28" customFormat="1" x14ac:dyDescent="0.3">
      <c r="E214" s="62"/>
      <c r="J214" s="50"/>
    </row>
    <row r="215" spans="5:10" s="28" customFormat="1" x14ac:dyDescent="0.3">
      <c r="E215" s="62"/>
      <c r="J215" s="50"/>
    </row>
    <row r="216" spans="5:10" s="28" customFormat="1" x14ac:dyDescent="0.3">
      <c r="E216" s="62"/>
      <c r="J216" s="50"/>
    </row>
    <row r="217" spans="5:10" s="28" customFormat="1" x14ac:dyDescent="0.3">
      <c r="E217" s="62"/>
      <c r="J217" s="50"/>
    </row>
    <row r="218" spans="5:10" s="28" customFormat="1" x14ac:dyDescent="0.3">
      <c r="E218" s="62"/>
      <c r="J218" s="50"/>
    </row>
    <row r="219" spans="5:10" s="28" customFormat="1" x14ac:dyDescent="0.3">
      <c r="E219" s="62"/>
      <c r="J219" s="50"/>
    </row>
    <row r="220" spans="5:10" s="28" customFormat="1" x14ac:dyDescent="0.3">
      <c r="E220" s="62"/>
      <c r="J220" s="50"/>
    </row>
    <row r="221" spans="5:10" s="28" customFormat="1" x14ac:dyDescent="0.3">
      <c r="E221" s="62"/>
      <c r="J221" s="50"/>
    </row>
    <row r="222" spans="5:10" s="28" customFormat="1" x14ac:dyDescent="0.3">
      <c r="E222" s="62"/>
      <c r="J222" s="50"/>
    </row>
    <row r="223" spans="5:10" s="28" customFormat="1" x14ac:dyDescent="0.3">
      <c r="E223" s="62"/>
      <c r="J223" s="50"/>
    </row>
    <row r="224" spans="5:10" s="28" customFormat="1" x14ac:dyDescent="0.3">
      <c r="E224" s="62"/>
      <c r="J224" s="50"/>
    </row>
    <row r="225" spans="5:10" s="28" customFormat="1" x14ac:dyDescent="0.3">
      <c r="E225" s="62"/>
      <c r="J225" s="50"/>
    </row>
    <row r="226" spans="5:10" s="28" customFormat="1" x14ac:dyDescent="0.3">
      <c r="E226" s="62"/>
      <c r="J226" s="50"/>
    </row>
    <row r="227" spans="5:10" s="28" customFormat="1" x14ac:dyDescent="0.3">
      <c r="E227" s="62"/>
      <c r="J227" s="50"/>
    </row>
    <row r="228" spans="5:10" s="28" customFormat="1" x14ac:dyDescent="0.3">
      <c r="E228" s="62"/>
      <c r="J228" s="50"/>
    </row>
    <row r="229" spans="5:10" s="28" customFormat="1" x14ac:dyDescent="0.3">
      <c r="E229" s="62"/>
      <c r="J229" s="50"/>
    </row>
    <row r="230" spans="5:10" s="28" customFormat="1" x14ac:dyDescent="0.3">
      <c r="E230" s="62"/>
      <c r="J230" s="50"/>
    </row>
    <row r="231" spans="5:10" s="28" customFormat="1" x14ac:dyDescent="0.3">
      <c r="E231" s="62"/>
      <c r="J231" s="50"/>
    </row>
    <row r="232" spans="5:10" s="28" customFormat="1" x14ac:dyDescent="0.3">
      <c r="E232" s="62"/>
      <c r="J232" s="50"/>
    </row>
    <row r="233" spans="5:10" s="28" customFormat="1" x14ac:dyDescent="0.3">
      <c r="E233" s="62"/>
      <c r="J233" s="50"/>
    </row>
    <row r="234" spans="5:10" s="28" customFormat="1" x14ac:dyDescent="0.3">
      <c r="E234" s="62"/>
      <c r="J234" s="50"/>
    </row>
    <row r="235" spans="5:10" s="28" customFormat="1" x14ac:dyDescent="0.3">
      <c r="E235" s="62"/>
      <c r="J235" s="50"/>
    </row>
    <row r="236" spans="5:10" s="28" customFormat="1" x14ac:dyDescent="0.3">
      <c r="E236" s="62"/>
      <c r="J236" s="50"/>
    </row>
    <row r="237" spans="5:10" s="28" customFormat="1" x14ac:dyDescent="0.3">
      <c r="E237" s="62"/>
      <c r="J237" s="50"/>
    </row>
    <row r="238" spans="5:10" s="28" customFormat="1" x14ac:dyDescent="0.3">
      <c r="E238" s="62"/>
      <c r="J238" s="50"/>
    </row>
    <row r="239" spans="5:10" s="28" customFormat="1" x14ac:dyDescent="0.3">
      <c r="E239" s="62"/>
      <c r="J239" s="50"/>
    </row>
    <row r="240" spans="5:10" s="28" customFormat="1" x14ac:dyDescent="0.3">
      <c r="E240" s="62"/>
      <c r="J240" s="50"/>
    </row>
    <row r="241" spans="5:10" s="28" customFormat="1" x14ac:dyDescent="0.3">
      <c r="E241" s="62"/>
      <c r="J241" s="50"/>
    </row>
    <row r="242" spans="5:10" s="28" customFormat="1" x14ac:dyDescent="0.3">
      <c r="E242" s="62"/>
      <c r="J242" s="50"/>
    </row>
    <row r="243" spans="5:10" s="28" customFormat="1" x14ac:dyDescent="0.3">
      <c r="E243" s="62"/>
      <c r="J243" s="50"/>
    </row>
    <row r="244" spans="5:10" s="28" customFormat="1" x14ac:dyDescent="0.3">
      <c r="E244" s="62"/>
      <c r="J244" s="50"/>
    </row>
    <row r="245" spans="5:10" s="28" customFormat="1" x14ac:dyDescent="0.3">
      <c r="E245" s="62"/>
      <c r="J245" s="50"/>
    </row>
    <row r="246" spans="5:10" s="28" customFormat="1" x14ac:dyDescent="0.3">
      <c r="E246" s="62"/>
      <c r="J246" s="50"/>
    </row>
    <row r="247" spans="5:10" s="28" customFormat="1" x14ac:dyDescent="0.3">
      <c r="E247" s="62"/>
      <c r="J247" s="50"/>
    </row>
    <row r="248" spans="5:10" s="28" customFormat="1" x14ac:dyDescent="0.3">
      <c r="E248" s="62"/>
      <c r="J248" s="50"/>
    </row>
    <row r="249" spans="5:10" s="28" customFormat="1" x14ac:dyDescent="0.3">
      <c r="E249" s="62"/>
      <c r="J249" s="50"/>
    </row>
    <row r="250" spans="5:10" s="28" customFormat="1" x14ac:dyDescent="0.3">
      <c r="E250" s="62"/>
      <c r="J250" s="50"/>
    </row>
    <row r="251" spans="5:10" s="28" customFormat="1" x14ac:dyDescent="0.3">
      <c r="E251" s="62"/>
      <c r="J251" s="50"/>
    </row>
    <row r="252" spans="5:10" s="28" customFormat="1" x14ac:dyDescent="0.3">
      <c r="E252" s="62"/>
      <c r="J252" s="50"/>
    </row>
    <row r="253" spans="5:10" s="28" customFormat="1" x14ac:dyDescent="0.3">
      <c r="E253" s="62"/>
      <c r="J253" s="50"/>
    </row>
    <row r="254" spans="5:10" s="28" customFormat="1" x14ac:dyDescent="0.3">
      <c r="E254" s="62"/>
      <c r="J254" s="50"/>
    </row>
    <row r="255" spans="5:10" s="28" customFormat="1" x14ac:dyDescent="0.3">
      <c r="E255" s="62"/>
      <c r="J255" s="50"/>
    </row>
    <row r="256" spans="5:10" s="28" customFormat="1" x14ac:dyDescent="0.3">
      <c r="E256" s="62"/>
      <c r="J256" s="50"/>
    </row>
    <row r="257" spans="5:10" s="28" customFormat="1" x14ac:dyDescent="0.3">
      <c r="E257" s="62"/>
      <c r="J257" s="50"/>
    </row>
    <row r="258" spans="5:10" s="28" customFormat="1" x14ac:dyDescent="0.3">
      <c r="E258" s="62"/>
      <c r="J258" s="50"/>
    </row>
    <row r="259" spans="5:10" s="28" customFormat="1" x14ac:dyDescent="0.3">
      <c r="E259" s="62"/>
      <c r="J259" s="50"/>
    </row>
    <row r="260" spans="5:10" s="28" customFormat="1" x14ac:dyDescent="0.3">
      <c r="E260" s="62"/>
      <c r="J260" s="50"/>
    </row>
    <row r="261" spans="5:10" s="28" customFormat="1" x14ac:dyDescent="0.3">
      <c r="E261" s="62"/>
      <c r="J261" s="50"/>
    </row>
    <row r="262" spans="5:10" s="28" customFormat="1" x14ac:dyDescent="0.3">
      <c r="E262" s="62"/>
      <c r="J262" s="50"/>
    </row>
    <row r="263" spans="5:10" s="28" customFormat="1" x14ac:dyDescent="0.3">
      <c r="E263" s="62"/>
      <c r="J263" s="50"/>
    </row>
    <row r="264" spans="5:10" s="28" customFormat="1" x14ac:dyDescent="0.3">
      <c r="E264" s="62"/>
      <c r="J264" s="50"/>
    </row>
    <row r="265" spans="5:10" s="28" customFormat="1" x14ac:dyDescent="0.3">
      <c r="E265" s="62"/>
      <c r="J265" s="50"/>
    </row>
    <row r="266" spans="5:10" s="28" customFormat="1" x14ac:dyDescent="0.3">
      <c r="E266" s="62"/>
      <c r="J266" s="50"/>
    </row>
    <row r="267" spans="5:10" s="28" customFormat="1" x14ac:dyDescent="0.3">
      <c r="E267" s="62"/>
      <c r="J267" s="50"/>
    </row>
    <row r="268" spans="5:10" s="28" customFormat="1" x14ac:dyDescent="0.3">
      <c r="E268" s="62"/>
      <c r="J268" s="50"/>
    </row>
    <row r="269" spans="5:10" s="28" customFormat="1" x14ac:dyDescent="0.3">
      <c r="E269" s="62"/>
      <c r="J269" s="50"/>
    </row>
    <row r="270" spans="5:10" s="28" customFormat="1" x14ac:dyDescent="0.3">
      <c r="E270" s="62"/>
      <c r="J270" s="50"/>
    </row>
    <row r="271" spans="5:10" s="28" customFormat="1" x14ac:dyDescent="0.3">
      <c r="E271" s="62"/>
      <c r="J271" s="50"/>
    </row>
    <row r="272" spans="5:10" s="28" customFormat="1" x14ac:dyDescent="0.3">
      <c r="E272" s="62"/>
      <c r="J272" s="50"/>
    </row>
    <row r="273" spans="5:10" s="28" customFormat="1" x14ac:dyDescent="0.3">
      <c r="E273" s="62"/>
      <c r="J273" s="50"/>
    </row>
    <row r="274" spans="5:10" s="28" customFormat="1" x14ac:dyDescent="0.3">
      <c r="E274" s="62"/>
      <c r="J274" s="50"/>
    </row>
    <row r="275" spans="5:10" s="28" customFormat="1" x14ac:dyDescent="0.3">
      <c r="E275" s="62"/>
      <c r="J275" s="50"/>
    </row>
    <row r="276" spans="5:10" s="28" customFormat="1" x14ac:dyDescent="0.3">
      <c r="E276" s="62"/>
      <c r="J276" s="50"/>
    </row>
    <row r="277" spans="5:10" s="28" customFormat="1" x14ac:dyDescent="0.3">
      <c r="E277" s="62"/>
      <c r="J277" s="50"/>
    </row>
    <row r="278" spans="5:10" s="28" customFormat="1" x14ac:dyDescent="0.3">
      <c r="E278" s="62"/>
      <c r="J278" s="50"/>
    </row>
    <row r="279" spans="5:10" s="28" customFormat="1" x14ac:dyDescent="0.3">
      <c r="E279" s="62"/>
      <c r="J279" s="50"/>
    </row>
    <row r="280" spans="5:10" s="28" customFormat="1" x14ac:dyDescent="0.3">
      <c r="E280" s="62"/>
      <c r="J280" s="50"/>
    </row>
    <row r="281" spans="5:10" s="28" customFormat="1" x14ac:dyDescent="0.3">
      <c r="E281" s="62"/>
      <c r="J281" s="50"/>
    </row>
    <row r="282" spans="5:10" s="28" customFormat="1" x14ac:dyDescent="0.3">
      <c r="E282" s="62"/>
      <c r="J282" s="50"/>
    </row>
    <row r="283" spans="5:10" s="28" customFormat="1" x14ac:dyDescent="0.3">
      <c r="E283" s="62"/>
      <c r="J283" s="50"/>
    </row>
    <row r="284" spans="5:10" s="28" customFormat="1" x14ac:dyDescent="0.3">
      <c r="E284" s="62"/>
      <c r="J284" s="50"/>
    </row>
    <row r="285" spans="5:10" s="28" customFormat="1" x14ac:dyDescent="0.3">
      <c r="E285" s="62"/>
      <c r="J285" s="50"/>
    </row>
    <row r="286" spans="5:10" s="28" customFormat="1" x14ac:dyDescent="0.3">
      <c r="E286" s="62"/>
      <c r="J286" s="50"/>
    </row>
    <row r="287" spans="5:10" s="28" customFormat="1" x14ac:dyDescent="0.3">
      <c r="E287" s="62"/>
      <c r="J287" s="50"/>
    </row>
    <row r="288" spans="5:10" s="28" customFormat="1" x14ac:dyDescent="0.3">
      <c r="E288" s="62"/>
      <c r="J288" s="50"/>
    </row>
    <row r="289" spans="5:10" s="28" customFormat="1" x14ac:dyDescent="0.3">
      <c r="E289" s="62"/>
      <c r="J289" s="50"/>
    </row>
    <row r="290" spans="5:10" s="28" customFormat="1" x14ac:dyDescent="0.3">
      <c r="E290" s="62"/>
      <c r="J290" s="50"/>
    </row>
    <row r="291" spans="5:10" s="28" customFormat="1" x14ac:dyDescent="0.3">
      <c r="E291" s="62"/>
      <c r="J291" s="50"/>
    </row>
    <row r="292" spans="5:10" s="28" customFormat="1" x14ac:dyDescent="0.3">
      <c r="E292" s="62"/>
      <c r="J292" s="50"/>
    </row>
    <row r="293" spans="5:10" s="28" customFormat="1" x14ac:dyDescent="0.3">
      <c r="E293" s="62"/>
      <c r="J293" s="50"/>
    </row>
    <row r="294" spans="5:10" s="28" customFormat="1" x14ac:dyDescent="0.3">
      <c r="E294" s="62"/>
      <c r="J294" s="50"/>
    </row>
    <row r="295" spans="5:10" s="28" customFormat="1" x14ac:dyDescent="0.3">
      <c r="E295" s="62"/>
      <c r="J295" s="50"/>
    </row>
    <row r="296" spans="5:10" s="28" customFormat="1" x14ac:dyDescent="0.3">
      <c r="E296" s="62"/>
      <c r="J296" s="50"/>
    </row>
    <row r="297" spans="5:10" s="28" customFormat="1" x14ac:dyDescent="0.3">
      <c r="E297" s="62"/>
      <c r="J297" s="50"/>
    </row>
    <row r="298" spans="5:10" s="28" customFormat="1" x14ac:dyDescent="0.3">
      <c r="E298" s="62"/>
      <c r="J298" s="50"/>
    </row>
    <row r="299" spans="5:10" s="28" customFormat="1" x14ac:dyDescent="0.3">
      <c r="E299" s="62"/>
      <c r="J299" s="50"/>
    </row>
    <row r="300" spans="5:10" s="28" customFormat="1" x14ac:dyDescent="0.3">
      <c r="E300" s="62"/>
      <c r="J300" s="50"/>
    </row>
    <row r="301" spans="5:10" s="28" customFormat="1" x14ac:dyDescent="0.3">
      <c r="E301" s="62"/>
      <c r="J301" s="50"/>
    </row>
    <row r="302" spans="5:10" s="28" customFormat="1" x14ac:dyDescent="0.3">
      <c r="E302" s="62"/>
      <c r="J302" s="50"/>
    </row>
    <row r="303" spans="5:10" s="28" customFormat="1" x14ac:dyDescent="0.3">
      <c r="E303" s="62"/>
      <c r="J303" s="50"/>
    </row>
    <row r="304" spans="5:10" s="28" customFormat="1" x14ac:dyDescent="0.3">
      <c r="E304" s="62"/>
      <c r="J304" s="50"/>
    </row>
    <row r="305" spans="5:10" s="28" customFormat="1" x14ac:dyDescent="0.3">
      <c r="E305" s="62"/>
      <c r="J305" s="50"/>
    </row>
    <row r="306" spans="5:10" s="28" customFormat="1" x14ac:dyDescent="0.3">
      <c r="E306" s="62"/>
      <c r="J306" s="50"/>
    </row>
    <row r="307" spans="5:10" s="28" customFormat="1" x14ac:dyDescent="0.3">
      <c r="E307" s="62"/>
      <c r="J307" s="50"/>
    </row>
    <row r="308" spans="5:10" s="28" customFormat="1" x14ac:dyDescent="0.3">
      <c r="E308" s="62"/>
      <c r="J308" s="50"/>
    </row>
    <row r="309" spans="5:10" s="28" customFormat="1" x14ac:dyDescent="0.3">
      <c r="E309" s="62"/>
      <c r="J309" s="50"/>
    </row>
    <row r="310" spans="5:10" s="28" customFormat="1" x14ac:dyDescent="0.3">
      <c r="E310" s="62"/>
      <c r="J310" s="50"/>
    </row>
    <row r="311" spans="5:10" s="28" customFormat="1" x14ac:dyDescent="0.3">
      <c r="E311" s="62"/>
      <c r="J311" s="50"/>
    </row>
    <row r="312" spans="5:10" s="28" customFormat="1" x14ac:dyDescent="0.3">
      <c r="E312" s="62"/>
      <c r="J312" s="50"/>
    </row>
    <row r="313" spans="5:10" s="28" customFormat="1" x14ac:dyDescent="0.3">
      <c r="E313" s="62"/>
      <c r="J313" s="50"/>
    </row>
    <row r="314" spans="5:10" s="28" customFormat="1" x14ac:dyDescent="0.3">
      <c r="E314" s="62"/>
      <c r="J314" s="50"/>
    </row>
    <row r="315" spans="5:10" s="28" customFormat="1" x14ac:dyDescent="0.3">
      <c r="E315" s="62"/>
      <c r="J315" s="50"/>
    </row>
    <row r="316" spans="5:10" s="28" customFormat="1" x14ac:dyDescent="0.3">
      <c r="E316" s="62"/>
      <c r="J316" s="50"/>
    </row>
    <row r="317" spans="5:10" s="28" customFormat="1" x14ac:dyDescent="0.3">
      <c r="E317" s="62"/>
      <c r="J317" s="50"/>
    </row>
    <row r="318" spans="5:10" s="28" customFormat="1" x14ac:dyDescent="0.3">
      <c r="E318" s="62"/>
      <c r="J318" s="50"/>
    </row>
    <row r="319" spans="5:10" s="28" customFormat="1" x14ac:dyDescent="0.3">
      <c r="E319" s="62"/>
      <c r="J319" s="50"/>
    </row>
    <row r="320" spans="5:10" s="28" customFormat="1" x14ac:dyDescent="0.3">
      <c r="E320" s="62"/>
      <c r="J320" s="50"/>
    </row>
    <row r="321" spans="5:10" s="28" customFormat="1" x14ac:dyDescent="0.3">
      <c r="E321" s="62"/>
      <c r="J321" s="50"/>
    </row>
    <row r="322" spans="5:10" s="28" customFormat="1" x14ac:dyDescent="0.3">
      <c r="E322" s="62"/>
      <c r="J322" s="50"/>
    </row>
    <row r="323" spans="5:10" s="28" customFormat="1" x14ac:dyDescent="0.3">
      <c r="E323" s="62"/>
      <c r="J323" s="50"/>
    </row>
    <row r="324" spans="5:10" s="28" customFormat="1" x14ac:dyDescent="0.3">
      <c r="E324" s="62"/>
      <c r="J324" s="50"/>
    </row>
    <row r="325" spans="5:10" s="28" customFormat="1" x14ac:dyDescent="0.3">
      <c r="E325" s="62"/>
      <c r="J325" s="50"/>
    </row>
    <row r="326" spans="5:10" s="28" customFormat="1" x14ac:dyDescent="0.3">
      <c r="E326" s="62"/>
      <c r="J326" s="50"/>
    </row>
    <row r="327" spans="5:10" s="28" customFormat="1" x14ac:dyDescent="0.3">
      <c r="E327" s="62"/>
      <c r="J327" s="50"/>
    </row>
    <row r="328" spans="5:10" s="28" customFormat="1" x14ac:dyDescent="0.3">
      <c r="E328" s="62"/>
      <c r="J328" s="50"/>
    </row>
    <row r="329" spans="5:10" s="28" customFormat="1" x14ac:dyDescent="0.3">
      <c r="E329" s="62"/>
      <c r="J329" s="50"/>
    </row>
    <row r="330" spans="5:10" s="28" customFormat="1" x14ac:dyDescent="0.3">
      <c r="E330" s="62"/>
      <c r="J330" s="50"/>
    </row>
    <row r="331" spans="5:10" s="28" customFormat="1" x14ac:dyDescent="0.3">
      <c r="E331" s="62"/>
      <c r="J331" s="50"/>
    </row>
    <row r="332" spans="5:10" s="28" customFormat="1" x14ac:dyDescent="0.3">
      <c r="E332" s="62"/>
      <c r="J332" s="50"/>
    </row>
    <row r="333" spans="5:10" s="28" customFormat="1" x14ac:dyDescent="0.3">
      <c r="E333" s="62"/>
      <c r="J333" s="50"/>
    </row>
    <row r="334" spans="5:10" s="28" customFormat="1" x14ac:dyDescent="0.3">
      <c r="E334" s="62"/>
      <c r="J334" s="50"/>
    </row>
    <row r="335" spans="5:10" s="28" customFormat="1" x14ac:dyDescent="0.3">
      <c r="E335" s="62"/>
      <c r="J335" s="50"/>
    </row>
    <row r="336" spans="5:10" s="28" customFormat="1" x14ac:dyDescent="0.3">
      <c r="E336" s="62"/>
      <c r="J336" s="50"/>
    </row>
    <row r="337" spans="5:10" s="28" customFormat="1" x14ac:dyDescent="0.3">
      <c r="E337" s="62"/>
      <c r="J337" s="50"/>
    </row>
    <row r="338" spans="5:10" s="28" customFormat="1" x14ac:dyDescent="0.3">
      <c r="E338" s="62"/>
      <c r="J338" s="50"/>
    </row>
    <row r="339" spans="5:10" s="28" customFormat="1" x14ac:dyDescent="0.3">
      <c r="E339" s="62"/>
      <c r="J339" s="50"/>
    </row>
    <row r="340" spans="5:10" s="28" customFormat="1" x14ac:dyDescent="0.3">
      <c r="E340" s="62"/>
      <c r="J340" s="50"/>
    </row>
    <row r="341" spans="5:10" s="28" customFormat="1" x14ac:dyDescent="0.3">
      <c r="E341" s="62"/>
      <c r="J341" s="50"/>
    </row>
    <row r="342" spans="5:10" s="28" customFormat="1" x14ac:dyDescent="0.3">
      <c r="E342" s="62"/>
      <c r="J342" s="50"/>
    </row>
    <row r="343" spans="5:10" s="28" customFormat="1" x14ac:dyDescent="0.3">
      <c r="E343" s="62"/>
      <c r="J343" s="50"/>
    </row>
    <row r="344" spans="5:10" s="28" customFormat="1" x14ac:dyDescent="0.3">
      <c r="E344" s="62"/>
      <c r="J344" s="50"/>
    </row>
    <row r="345" spans="5:10" s="28" customFormat="1" x14ac:dyDescent="0.3">
      <c r="E345" s="62"/>
      <c r="J345" s="50"/>
    </row>
    <row r="346" spans="5:10" s="28" customFormat="1" x14ac:dyDescent="0.3">
      <c r="E346" s="62"/>
      <c r="J346" s="50"/>
    </row>
    <row r="347" spans="5:10" s="28" customFormat="1" x14ac:dyDescent="0.3">
      <c r="E347" s="62"/>
      <c r="J347" s="50"/>
    </row>
    <row r="348" spans="5:10" s="28" customFormat="1" x14ac:dyDescent="0.3">
      <c r="E348" s="62"/>
      <c r="J348" s="50"/>
    </row>
    <row r="349" spans="5:10" s="28" customFormat="1" x14ac:dyDescent="0.3">
      <c r="E349" s="62"/>
      <c r="J349" s="50"/>
    </row>
    <row r="350" spans="5:10" s="28" customFormat="1" x14ac:dyDescent="0.3">
      <c r="E350" s="62"/>
      <c r="J350" s="50"/>
    </row>
    <row r="351" spans="5:10" s="28" customFormat="1" x14ac:dyDescent="0.3">
      <c r="E351" s="62"/>
      <c r="J351" s="50"/>
    </row>
    <row r="352" spans="5:10" s="28" customFormat="1" x14ac:dyDescent="0.3">
      <c r="E352" s="62"/>
      <c r="J352" s="50"/>
    </row>
    <row r="353" spans="5:10" s="28" customFormat="1" x14ac:dyDescent="0.3">
      <c r="E353" s="62"/>
      <c r="J353" s="50"/>
    </row>
    <row r="354" spans="5:10" s="28" customFormat="1" x14ac:dyDescent="0.3">
      <c r="E354" s="62"/>
      <c r="J354" s="50"/>
    </row>
    <row r="355" spans="5:10" s="28" customFormat="1" x14ac:dyDescent="0.3">
      <c r="E355" s="62"/>
      <c r="J355" s="50"/>
    </row>
    <row r="356" spans="5:10" s="28" customFormat="1" x14ac:dyDescent="0.3">
      <c r="E356" s="62"/>
      <c r="J356" s="50"/>
    </row>
    <row r="357" spans="5:10" s="28" customFormat="1" x14ac:dyDescent="0.3">
      <c r="E357" s="62"/>
      <c r="J357" s="50"/>
    </row>
    <row r="358" spans="5:10" s="28" customFormat="1" x14ac:dyDescent="0.3">
      <c r="E358" s="62"/>
      <c r="J358" s="50"/>
    </row>
    <row r="359" spans="5:10" s="28" customFormat="1" x14ac:dyDescent="0.3">
      <c r="E359" s="62"/>
      <c r="J359" s="50"/>
    </row>
    <row r="360" spans="5:10" s="28" customFormat="1" x14ac:dyDescent="0.3">
      <c r="E360" s="62"/>
      <c r="J360" s="50"/>
    </row>
    <row r="361" spans="5:10" s="28" customFormat="1" x14ac:dyDescent="0.3">
      <c r="E361" s="62"/>
      <c r="J361" s="50"/>
    </row>
    <row r="362" spans="5:10" s="28" customFormat="1" x14ac:dyDescent="0.3">
      <c r="E362" s="62"/>
      <c r="J362" s="50"/>
    </row>
    <row r="363" spans="5:10" s="28" customFormat="1" x14ac:dyDescent="0.3">
      <c r="E363" s="62"/>
      <c r="J363" s="50"/>
    </row>
    <row r="364" spans="5:10" s="28" customFormat="1" x14ac:dyDescent="0.3">
      <c r="E364" s="62"/>
      <c r="J364" s="50"/>
    </row>
    <row r="365" spans="5:10" s="28" customFormat="1" x14ac:dyDescent="0.3">
      <c r="E365" s="62"/>
      <c r="J365" s="50"/>
    </row>
    <row r="366" spans="5:10" s="28" customFormat="1" x14ac:dyDescent="0.3">
      <c r="E366" s="62"/>
      <c r="J366" s="50"/>
    </row>
    <row r="367" spans="5:10" s="28" customFormat="1" x14ac:dyDescent="0.3">
      <c r="E367" s="62"/>
      <c r="J367" s="50"/>
    </row>
    <row r="368" spans="5:10" s="28" customFormat="1" x14ac:dyDescent="0.3">
      <c r="E368" s="62"/>
      <c r="J368" s="50"/>
    </row>
    <row r="369" spans="5:10" s="28" customFormat="1" x14ac:dyDescent="0.3">
      <c r="E369" s="62"/>
      <c r="J369" s="50"/>
    </row>
    <row r="370" spans="5:10" s="28" customFormat="1" x14ac:dyDescent="0.3">
      <c r="E370" s="62"/>
      <c r="J370" s="50"/>
    </row>
    <row r="371" spans="5:10" s="28" customFormat="1" x14ac:dyDescent="0.3">
      <c r="E371" s="62"/>
      <c r="J371" s="50"/>
    </row>
    <row r="372" spans="5:10" s="28" customFormat="1" x14ac:dyDescent="0.3">
      <c r="E372" s="62"/>
      <c r="J372" s="50"/>
    </row>
    <row r="373" spans="5:10" s="28" customFormat="1" x14ac:dyDescent="0.3">
      <c r="E373" s="62"/>
      <c r="J373" s="50"/>
    </row>
    <row r="374" spans="5:10" s="28" customFormat="1" x14ac:dyDescent="0.3">
      <c r="E374" s="62"/>
      <c r="J374" s="50"/>
    </row>
    <row r="375" spans="5:10" s="28" customFormat="1" x14ac:dyDescent="0.3">
      <c r="E375" s="62"/>
      <c r="J375" s="50"/>
    </row>
    <row r="376" spans="5:10" s="28" customFormat="1" x14ac:dyDescent="0.3">
      <c r="E376" s="62"/>
      <c r="J376" s="50"/>
    </row>
    <row r="377" spans="5:10" s="28" customFormat="1" x14ac:dyDescent="0.3">
      <c r="E377" s="62"/>
      <c r="J377" s="50"/>
    </row>
    <row r="378" spans="5:10" s="28" customFormat="1" x14ac:dyDescent="0.3">
      <c r="E378" s="62"/>
      <c r="J378" s="50"/>
    </row>
    <row r="379" spans="5:10" s="28" customFormat="1" x14ac:dyDescent="0.3">
      <c r="E379" s="62"/>
      <c r="J379" s="50"/>
    </row>
    <row r="380" spans="5:10" s="28" customFormat="1" x14ac:dyDescent="0.3">
      <c r="E380" s="62"/>
      <c r="J380" s="50"/>
    </row>
    <row r="381" spans="5:10" s="28" customFormat="1" x14ac:dyDescent="0.3">
      <c r="E381" s="62"/>
      <c r="J381" s="50"/>
    </row>
    <row r="382" spans="5:10" s="28" customFormat="1" x14ac:dyDescent="0.3">
      <c r="E382" s="62"/>
      <c r="J382" s="50"/>
    </row>
    <row r="383" spans="5:10" s="28" customFormat="1" x14ac:dyDescent="0.3">
      <c r="E383" s="62"/>
      <c r="J383" s="50"/>
    </row>
    <row r="384" spans="5:10" s="28" customFormat="1" x14ac:dyDescent="0.3">
      <c r="E384" s="62"/>
      <c r="J384" s="50"/>
    </row>
    <row r="385" spans="5:10" s="28" customFormat="1" x14ac:dyDescent="0.3">
      <c r="E385" s="62"/>
      <c r="J385" s="50"/>
    </row>
    <row r="386" spans="5:10" s="28" customFormat="1" x14ac:dyDescent="0.3">
      <c r="E386" s="62"/>
      <c r="J386" s="50"/>
    </row>
    <row r="387" spans="5:10" s="28" customFormat="1" x14ac:dyDescent="0.3">
      <c r="E387" s="62"/>
      <c r="J387" s="50"/>
    </row>
    <row r="388" spans="5:10" s="28" customFormat="1" x14ac:dyDescent="0.3">
      <c r="E388" s="62"/>
      <c r="J388" s="50"/>
    </row>
    <row r="389" spans="5:10" s="28" customFormat="1" x14ac:dyDescent="0.3">
      <c r="E389" s="62"/>
      <c r="J389" s="50"/>
    </row>
    <row r="390" spans="5:10" s="28" customFormat="1" x14ac:dyDescent="0.3">
      <c r="E390" s="62"/>
      <c r="J390" s="50"/>
    </row>
    <row r="391" spans="5:10" s="28" customFormat="1" x14ac:dyDescent="0.3">
      <c r="E391" s="62"/>
      <c r="J391" s="50"/>
    </row>
    <row r="392" spans="5:10" s="28" customFormat="1" x14ac:dyDescent="0.3">
      <c r="E392" s="62"/>
      <c r="J392" s="50"/>
    </row>
    <row r="393" spans="5:10" s="28" customFormat="1" x14ac:dyDescent="0.3">
      <c r="E393" s="62"/>
      <c r="J393" s="50"/>
    </row>
    <row r="394" spans="5:10" s="28" customFormat="1" x14ac:dyDescent="0.3">
      <c r="E394" s="62"/>
      <c r="J394" s="50"/>
    </row>
    <row r="395" spans="5:10" s="28" customFormat="1" x14ac:dyDescent="0.3">
      <c r="E395" s="62"/>
      <c r="J395" s="50"/>
    </row>
    <row r="396" spans="5:10" s="28" customFormat="1" x14ac:dyDescent="0.3">
      <c r="E396" s="62"/>
      <c r="J396" s="50"/>
    </row>
    <row r="397" spans="5:10" s="28" customFormat="1" x14ac:dyDescent="0.3">
      <c r="E397" s="62"/>
      <c r="J397" s="50"/>
    </row>
    <row r="398" spans="5:10" s="28" customFormat="1" x14ac:dyDescent="0.3">
      <c r="E398" s="62"/>
      <c r="J398" s="50"/>
    </row>
    <row r="399" spans="5:10" s="28" customFormat="1" x14ac:dyDescent="0.3">
      <c r="E399" s="62"/>
      <c r="J399" s="50"/>
    </row>
    <row r="400" spans="5:10" s="28" customFormat="1" x14ac:dyDescent="0.3">
      <c r="E400" s="62"/>
      <c r="J400" s="50"/>
    </row>
    <row r="401" spans="5:10" s="28" customFormat="1" x14ac:dyDescent="0.3">
      <c r="E401" s="62"/>
      <c r="J401" s="50"/>
    </row>
    <row r="402" spans="5:10" s="28" customFormat="1" x14ac:dyDescent="0.3">
      <c r="E402" s="62"/>
      <c r="J402" s="50"/>
    </row>
    <row r="403" spans="5:10" s="28" customFormat="1" x14ac:dyDescent="0.3">
      <c r="E403" s="62"/>
      <c r="J403" s="50"/>
    </row>
    <row r="404" spans="5:10" s="28" customFormat="1" x14ac:dyDescent="0.3">
      <c r="E404" s="62"/>
      <c r="J404" s="50"/>
    </row>
    <row r="405" spans="5:10" s="28" customFormat="1" x14ac:dyDescent="0.3">
      <c r="E405" s="62"/>
      <c r="J405" s="50"/>
    </row>
    <row r="406" spans="5:10" s="28" customFormat="1" x14ac:dyDescent="0.3">
      <c r="E406" s="62"/>
      <c r="J406" s="50"/>
    </row>
    <row r="407" spans="5:10" s="28" customFormat="1" x14ac:dyDescent="0.3">
      <c r="E407" s="62"/>
      <c r="J407" s="50"/>
    </row>
    <row r="408" spans="5:10" s="28" customFormat="1" x14ac:dyDescent="0.3">
      <c r="E408" s="62"/>
      <c r="J408" s="50"/>
    </row>
    <row r="409" spans="5:10" s="28" customFormat="1" x14ac:dyDescent="0.3">
      <c r="E409" s="62"/>
      <c r="J409" s="50"/>
    </row>
    <row r="410" spans="5:10" s="28" customFormat="1" x14ac:dyDescent="0.3">
      <c r="E410" s="62"/>
      <c r="J410" s="50"/>
    </row>
    <row r="411" spans="5:10" s="28" customFormat="1" x14ac:dyDescent="0.3">
      <c r="E411" s="62"/>
      <c r="J411" s="50"/>
    </row>
    <row r="412" spans="5:10" s="28" customFormat="1" x14ac:dyDescent="0.3">
      <c r="E412" s="62"/>
      <c r="J412" s="50"/>
    </row>
    <row r="413" spans="5:10" s="28" customFormat="1" x14ac:dyDescent="0.3">
      <c r="E413" s="62"/>
      <c r="J413" s="50"/>
    </row>
    <row r="414" spans="5:10" s="28" customFormat="1" x14ac:dyDescent="0.3">
      <c r="E414" s="62"/>
      <c r="J414" s="50"/>
    </row>
    <row r="415" spans="5:10" s="28" customFormat="1" x14ac:dyDescent="0.3">
      <c r="E415" s="62"/>
      <c r="J415" s="50"/>
    </row>
    <row r="416" spans="5:10" s="28" customFormat="1" x14ac:dyDescent="0.3">
      <c r="E416" s="62"/>
      <c r="J416" s="50"/>
    </row>
    <row r="417" spans="5:10" s="28" customFormat="1" x14ac:dyDescent="0.3">
      <c r="E417" s="62"/>
      <c r="J417" s="50"/>
    </row>
    <row r="418" spans="5:10" s="28" customFormat="1" x14ac:dyDescent="0.3">
      <c r="E418" s="62"/>
      <c r="J418" s="50"/>
    </row>
    <row r="419" spans="5:10" s="28" customFormat="1" x14ac:dyDescent="0.3">
      <c r="E419" s="62"/>
      <c r="J419" s="50"/>
    </row>
    <row r="420" spans="5:10" s="28" customFormat="1" x14ac:dyDescent="0.3">
      <c r="E420" s="62"/>
      <c r="J420" s="50"/>
    </row>
    <row r="421" spans="5:10" s="28" customFormat="1" x14ac:dyDescent="0.3">
      <c r="E421" s="62"/>
      <c r="J421" s="50"/>
    </row>
    <row r="422" spans="5:10" s="28" customFormat="1" x14ac:dyDescent="0.3">
      <c r="E422" s="62"/>
      <c r="J422" s="50"/>
    </row>
    <row r="423" spans="5:10" s="28" customFormat="1" x14ac:dyDescent="0.3">
      <c r="E423" s="62"/>
      <c r="J423" s="50"/>
    </row>
    <row r="424" spans="5:10" s="28" customFormat="1" x14ac:dyDescent="0.3">
      <c r="E424" s="62"/>
      <c r="J424" s="50"/>
    </row>
    <row r="425" spans="5:10" s="28" customFormat="1" x14ac:dyDescent="0.3">
      <c r="E425" s="62"/>
      <c r="J425" s="50"/>
    </row>
    <row r="426" spans="5:10" s="28" customFormat="1" x14ac:dyDescent="0.3">
      <c r="E426" s="62"/>
      <c r="J426" s="50"/>
    </row>
    <row r="427" spans="5:10" s="28" customFormat="1" x14ac:dyDescent="0.3">
      <c r="E427" s="62"/>
      <c r="J427" s="50"/>
    </row>
    <row r="428" spans="5:10" s="28" customFormat="1" x14ac:dyDescent="0.3">
      <c r="E428" s="62"/>
      <c r="J428" s="50"/>
    </row>
    <row r="429" spans="5:10" s="28" customFormat="1" x14ac:dyDescent="0.3">
      <c r="E429" s="62"/>
      <c r="J429" s="50"/>
    </row>
    <row r="430" spans="5:10" s="28" customFormat="1" x14ac:dyDescent="0.3">
      <c r="E430" s="62"/>
      <c r="J430" s="50"/>
    </row>
    <row r="431" spans="5:10" s="28" customFormat="1" x14ac:dyDescent="0.3">
      <c r="E431" s="62"/>
      <c r="J431" s="50"/>
    </row>
    <row r="432" spans="5:10" s="28" customFormat="1" x14ac:dyDescent="0.3">
      <c r="E432" s="62"/>
      <c r="J432" s="50"/>
    </row>
    <row r="433" spans="5:10" s="28" customFormat="1" x14ac:dyDescent="0.3">
      <c r="E433" s="62"/>
      <c r="J433" s="50"/>
    </row>
    <row r="434" spans="5:10" s="28" customFormat="1" x14ac:dyDescent="0.3">
      <c r="E434" s="62"/>
      <c r="J434" s="50"/>
    </row>
    <row r="435" spans="5:10" s="28" customFormat="1" x14ac:dyDescent="0.3">
      <c r="E435" s="62"/>
      <c r="J435" s="50"/>
    </row>
    <row r="436" spans="5:10" s="28" customFormat="1" x14ac:dyDescent="0.3">
      <c r="E436" s="62"/>
      <c r="J436" s="50"/>
    </row>
    <row r="437" spans="5:10" s="28" customFormat="1" x14ac:dyDescent="0.3">
      <c r="E437" s="62"/>
      <c r="J437" s="50"/>
    </row>
    <row r="438" spans="5:10" s="28" customFormat="1" x14ac:dyDescent="0.3">
      <c r="E438" s="62"/>
      <c r="J438" s="50"/>
    </row>
    <row r="439" spans="5:10" s="28" customFormat="1" x14ac:dyDescent="0.3">
      <c r="E439" s="62"/>
      <c r="J439" s="50"/>
    </row>
    <row r="440" spans="5:10" s="28" customFormat="1" x14ac:dyDescent="0.3">
      <c r="E440" s="62"/>
      <c r="J440" s="50"/>
    </row>
    <row r="441" spans="5:10" s="28" customFormat="1" x14ac:dyDescent="0.3">
      <c r="E441" s="62"/>
      <c r="J441" s="50"/>
    </row>
    <row r="442" spans="5:10" s="28" customFormat="1" x14ac:dyDescent="0.3">
      <c r="E442" s="62"/>
      <c r="J442" s="50"/>
    </row>
    <row r="443" spans="5:10" s="28" customFormat="1" x14ac:dyDescent="0.3">
      <c r="E443" s="62"/>
      <c r="J443" s="50"/>
    </row>
    <row r="444" spans="5:10" s="28" customFormat="1" x14ac:dyDescent="0.3">
      <c r="E444" s="62"/>
      <c r="J444" s="50"/>
    </row>
    <row r="445" spans="5:10" s="28" customFormat="1" x14ac:dyDescent="0.3">
      <c r="E445" s="62"/>
      <c r="J445" s="50"/>
    </row>
    <row r="446" spans="5:10" s="28" customFormat="1" x14ac:dyDescent="0.3">
      <c r="E446" s="62"/>
      <c r="J446" s="50"/>
    </row>
    <row r="447" spans="5:10" s="28" customFormat="1" x14ac:dyDescent="0.3">
      <c r="E447" s="62"/>
      <c r="J447" s="50"/>
    </row>
    <row r="448" spans="5:10" s="28" customFormat="1" x14ac:dyDescent="0.3">
      <c r="E448" s="62"/>
      <c r="J448" s="50"/>
    </row>
    <row r="449" spans="5:10" s="28" customFormat="1" x14ac:dyDescent="0.3">
      <c r="E449" s="62"/>
      <c r="J449" s="50"/>
    </row>
    <row r="450" spans="5:10" s="28" customFormat="1" x14ac:dyDescent="0.3">
      <c r="E450" s="62"/>
      <c r="J450" s="50"/>
    </row>
    <row r="451" spans="5:10" s="28" customFormat="1" x14ac:dyDescent="0.3">
      <c r="E451" s="62"/>
      <c r="J451" s="50"/>
    </row>
    <row r="452" spans="5:10" s="28" customFormat="1" x14ac:dyDescent="0.3">
      <c r="E452" s="62"/>
      <c r="J452" s="50"/>
    </row>
    <row r="453" spans="5:10" s="28" customFormat="1" x14ac:dyDescent="0.3">
      <c r="E453" s="62"/>
      <c r="J453" s="50"/>
    </row>
    <row r="454" spans="5:10" s="28" customFormat="1" x14ac:dyDescent="0.3">
      <c r="E454" s="62"/>
      <c r="J454" s="50"/>
    </row>
    <row r="455" spans="5:10" s="28" customFormat="1" x14ac:dyDescent="0.3">
      <c r="E455" s="62"/>
      <c r="J455" s="50"/>
    </row>
    <row r="456" spans="5:10" s="28" customFormat="1" x14ac:dyDescent="0.3">
      <c r="E456" s="62"/>
      <c r="J456" s="50"/>
    </row>
    <row r="457" spans="5:10" s="28" customFormat="1" x14ac:dyDescent="0.3">
      <c r="E457" s="62"/>
      <c r="J457" s="50"/>
    </row>
    <row r="458" spans="5:10" s="28" customFormat="1" x14ac:dyDescent="0.3">
      <c r="E458" s="62"/>
      <c r="J458" s="50"/>
    </row>
    <row r="459" spans="5:10" s="28" customFormat="1" x14ac:dyDescent="0.3">
      <c r="E459" s="62"/>
      <c r="J459" s="50"/>
    </row>
    <row r="460" spans="5:10" s="28" customFormat="1" x14ac:dyDescent="0.3">
      <c r="E460" s="62"/>
      <c r="J460" s="50"/>
    </row>
    <row r="461" spans="5:10" s="28" customFormat="1" x14ac:dyDescent="0.3">
      <c r="E461" s="62"/>
      <c r="J461" s="50"/>
    </row>
    <row r="462" spans="5:10" s="28" customFormat="1" x14ac:dyDescent="0.3">
      <c r="E462" s="62"/>
      <c r="J462" s="50"/>
    </row>
    <row r="463" spans="5:10" s="28" customFormat="1" x14ac:dyDescent="0.3">
      <c r="E463" s="62"/>
      <c r="J463" s="50"/>
    </row>
    <row r="464" spans="5:10" s="28" customFormat="1" x14ac:dyDescent="0.3">
      <c r="E464" s="62"/>
      <c r="J464" s="50"/>
    </row>
    <row r="465" spans="5:10" s="28" customFormat="1" x14ac:dyDescent="0.3">
      <c r="E465" s="62"/>
      <c r="J465" s="50"/>
    </row>
    <row r="466" spans="5:10" s="28" customFormat="1" x14ac:dyDescent="0.3">
      <c r="E466" s="62"/>
      <c r="J466" s="50"/>
    </row>
    <row r="467" spans="5:10" s="28" customFormat="1" x14ac:dyDescent="0.3">
      <c r="E467" s="62"/>
      <c r="J467" s="50"/>
    </row>
    <row r="468" spans="5:10" s="28" customFormat="1" x14ac:dyDescent="0.3">
      <c r="E468" s="62"/>
      <c r="J468" s="50"/>
    </row>
    <row r="469" spans="5:10" s="28" customFormat="1" x14ac:dyDescent="0.3">
      <c r="E469" s="62"/>
      <c r="J469" s="50"/>
    </row>
    <row r="470" spans="5:10" s="28" customFormat="1" x14ac:dyDescent="0.3">
      <c r="E470" s="62"/>
      <c r="J470" s="50"/>
    </row>
    <row r="471" spans="5:10" s="28" customFormat="1" x14ac:dyDescent="0.3">
      <c r="E471" s="62"/>
      <c r="J471" s="50"/>
    </row>
    <row r="472" spans="5:10" s="28" customFormat="1" x14ac:dyDescent="0.3">
      <c r="E472" s="62"/>
      <c r="J472" s="50"/>
    </row>
    <row r="473" spans="5:10" s="28" customFormat="1" x14ac:dyDescent="0.3">
      <c r="E473" s="62"/>
      <c r="J473" s="50"/>
    </row>
    <row r="474" spans="5:10" s="28" customFormat="1" x14ac:dyDescent="0.3">
      <c r="E474" s="62"/>
      <c r="J474" s="50"/>
    </row>
    <row r="475" spans="5:10" s="28" customFormat="1" x14ac:dyDescent="0.3">
      <c r="E475" s="62"/>
      <c r="J475" s="50"/>
    </row>
    <row r="476" spans="5:10" s="28" customFormat="1" x14ac:dyDescent="0.3">
      <c r="E476" s="62"/>
      <c r="J476" s="50"/>
    </row>
    <row r="477" spans="5:10" s="28" customFormat="1" x14ac:dyDescent="0.3">
      <c r="E477" s="62"/>
      <c r="J477" s="50"/>
    </row>
    <row r="478" spans="5:10" s="28" customFormat="1" x14ac:dyDescent="0.3">
      <c r="E478" s="62"/>
      <c r="J478" s="50"/>
    </row>
    <row r="479" spans="5:10" s="28" customFormat="1" x14ac:dyDescent="0.3">
      <c r="E479" s="62"/>
      <c r="J479" s="50"/>
    </row>
    <row r="480" spans="5:10" s="28" customFormat="1" x14ac:dyDescent="0.3">
      <c r="E480" s="62"/>
      <c r="J480" s="50"/>
    </row>
    <row r="481" spans="5:10" s="28" customFormat="1" x14ac:dyDescent="0.3">
      <c r="E481" s="62"/>
      <c r="J481" s="50"/>
    </row>
    <row r="482" spans="5:10" s="28" customFormat="1" x14ac:dyDescent="0.3">
      <c r="E482" s="62"/>
      <c r="J482" s="50"/>
    </row>
    <row r="483" spans="5:10" s="28" customFormat="1" x14ac:dyDescent="0.3">
      <c r="E483" s="62"/>
      <c r="J483" s="50"/>
    </row>
    <row r="484" spans="5:10" s="28" customFormat="1" x14ac:dyDescent="0.3">
      <c r="E484" s="62"/>
      <c r="J484" s="50"/>
    </row>
    <row r="485" spans="5:10" s="28" customFormat="1" x14ac:dyDescent="0.3">
      <c r="E485" s="62"/>
      <c r="J485" s="50"/>
    </row>
    <row r="486" spans="5:10" s="28" customFormat="1" x14ac:dyDescent="0.3">
      <c r="E486" s="62"/>
      <c r="J486" s="50"/>
    </row>
    <row r="487" spans="5:10" s="28" customFormat="1" x14ac:dyDescent="0.3">
      <c r="E487" s="62"/>
      <c r="J487" s="50"/>
    </row>
    <row r="488" spans="5:10" s="28" customFormat="1" x14ac:dyDescent="0.3">
      <c r="E488" s="62"/>
      <c r="J488" s="50"/>
    </row>
    <row r="489" spans="5:10" s="28" customFormat="1" x14ac:dyDescent="0.3">
      <c r="E489" s="62"/>
      <c r="J489" s="50"/>
    </row>
    <row r="490" spans="5:10" s="28" customFormat="1" x14ac:dyDescent="0.3">
      <c r="E490" s="62"/>
      <c r="J490" s="50"/>
    </row>
    <row r="491" spans="5:10" s="28" customFormat="1" x14ac:dyDescent="0.3">
      <c r="E491" s="62"/>
      <c r="J491" s="50"/>
    </row>
    <row r="492" spans="5:10" s="28" customFormat="1" x14ac:dyDescent="0.3">
      <c r="E492" s="62"/>
      <c r="J492" s="50"/>
    </row>
    <row r="493" spans="5:10" s="28" customFormat="1" x14ac:dyDescent="0.3">
      <c r="E493" s="62"/>
      <c r="J493" s="50"/>
    </row>
    <row r="494" spans="5:10" s="28" customFormat="1" x14ac:dyDescent="0.3">
      <c r="E494" s="62"/>
      <c r="J494" s="50"/>
    </row>
    <row r="495" spans="5:10" s="28" customFormat="1" x14ac:dyDescent="0.3">
      <c r="E495" s="62"/>
      <c r="J495" s="50"/>
    </row>
    <row r="496" spans="5:10" s="28" customFormat="1" x14ac:dyDescent="0.3">
      <c r="E496" s="62"/>
      <c r="J496" s="50"/>
    </row>
    <row r="497" spans="5:10" s="28" customFormat="1" x14ac:dyDescent="0.3">
      <c r="E497" s="62"/>
      <c r="J497" s="50"/>
    </row>
    <row r="498" spans="5:10" s="28" customFormat="1" x14ac:dyDescent="0.3">
      <c r="E498" s="62"/>
      <c r="J498" s="50"/>
    </row>
    <row r="499" spans="5:10" s="28" customFormat="1" x14ac:dyDescent="0.3">
      <c r="E499" s="62"/>
      <c r="J499" s="50"/>
    </row>
    <row r="500" spans="5:10" s="28" customFormat="1" x14ac:dyDescent="0.3">
      <c r="E500" s="62"/>
      <c r="J500" s="50"/>
    </row>
    <row r="501" spans="5:10" s="28" customFormat="1" x14ac:dyDescent="0.3">
      <c r="E501" s="62"/>
      <c r="J501" s="50"/>
    </row>
    <row r="502" spans="5:10" s="28" customFormat="1" x14ac:dyDescent="0.3">
      <c r="E502" s="62"/>
      <c r="J502" s="50"/>
    </row>
    <row r="503" spans="5:10" s="28" customFormat="1" x14ac:dyDescent="0.3">
      <c r="E503" s="62"/>
      <c r="J503" s="50"/>
    </row>
    <row r="504" spans="5:10" s="28" customFormat="1" x14ac:dyDescent="0.3">
      <c r="E504" s="62"/>
      <c r="J504" s="50"/>
    </row>
    <row r="505" spans="5:10" s="28" customFormat="1" x14ac:dyDescent="0.3">
      <c r="E505" s="62"/>
      <c r="J505" s="50"/>
    </row>
    <row r="506" spans="5:10" s="28" customFormat="1" x14ac:dyDescent="0.3">
      <c r="E506" s="62"/>
      <c r="J506" s="50"/>
    </row>
    <row r="507" spans="5:10" s="28" customFormat="1" x14ac:dyDescent="0.3">
      <c r="E507" s="62"/>
      <c r="J507" s="50"/>
    </row>
    <row r="508" spans="5:10" s="28" customFormat="1" x14ac:dyDescent="0.3">
      <c r="E508" s="62"/>
      <c r="J508" s="50"/>
    </row>
    <row r="509" spans="5:10" s="28" customFormat="1" x14ac:dyDescent="0.3">
      <c r="E509" s="62"/>
      <c r="J509" s="50"/>
    </row>
    <row r="510" spans="5:10" s="28" customFormat="1" x14ac:dyDescent="0.3">
      <c r="E510" s="62"/>
      <c r="J510" s="50"/>
    </row>
    <row r="511" spans="5:10" s="28" customFormat="1" x14ac:dyDescent="0.3">
      <c r="E511" s="62"/>
      <c r="J511" s="50"/>
    </row>
    <row r="512" spans="5:10" s="28" customFormat="1" x14ac:dyDescent="0.3">
      <c r="E512" s="62"/>
      <c r="J512" s="50"/>
    </row>
    <row r="513" spans="5:10" s="28" customFormat="1" x14ac:dyDescent="0.3">
      <c r="E513" s="62"/>
      <c r="J513" s="50"/>
    </row>
    <row r="514" spans="5:10" s="28" customFormat="1" x14ac:dyDescent="0.3">
      <c r="E514" s="62"/>
      <c r="J514" s="50"/>
    </row>
    <row r="515" spans="5:10" s="28" customFormat="1" x14ac:dyDescent="0.3">
      <c r="E515" s="62"/>
      <c r="J515" s="50"/>
    </row>
    <row r="516" spans="5:10" s="28" customFormat="1" x14ac:dyDescent="0.3">
      <c r="E516" s="62"/>
      <c r="J516" s="50"/>
    </row>
    <row r="517" spans="5:10" s="28" customFormat="1" x14ac:dyDescent="0.3">
      <c r="E517" s="62"/>
      <c r="J517" s="50"/>
    </row>
    <row r="518" spans="5:10" s="28" customFormat="1" x14ac:dyDescent="0.3">
      <c r="E518" s="62"/>
      <c r="J518" s="50"/>
    </row>
    <row r="519" spans="5:10" s="28" customFormat="1" x14ac:dyDescent="0.3">
      <c r="E519" s="62"/>
      <c r="J519" s="50"/>
    </row>
    <row r="520" spans="5:10" s="28" customFormat="1" x14ac:dyDescent="0.3">
      <c r="E520" s="62"/>
      <c r="J520" s="50"/>
    </row>
    <row r="521" spans="5:10" s="28" customFormat="1" x14ac:dyDescent="0.3">
      <c r="E521" s="62"/>
      <c r="J521" s="50"/>
    </row>
    <row r="522" spans="5:10" s="28" customFormat="1" x14ac:dyDescent="0.3">
      <c r="E522" s="62"/>
      <c r="J522" s="50"/>
    </row>
    <row r="523" spans="5:10" s="28" customFormat="1" x14ac:dyDescent="0.3">
      <c r="E523" s="62"/>
      <c r="J523" s="50"/>
    </row>
    <row r="524" spans="5:10" s="28" customFormat="1" x14ac:dyDescent="0.3">
      <c r="E524" s="62"/>
      <c r="J524" s="50"/>
    </row>
    <row r="525" spans="5:10" s="28" customFormat="1" x14ac:dyDescent="0.3">
      <c r="E525" s="62"/>
      <c r="J525" s="50"/>
    </row>
    <row r="526" spans="5:10" s="28" customFormat="1" x14ac:dyDescent="0.3">
      <c r="E526" s="62"/>
      <c r="J526" s="50"/>
    </row>
    <row r="527" spans="5:10" s="28" customFormat="1" x14ac:dyDescent="0.3">
      <c r="E527" s="62"/>
      <c r="J527" s="50"/>
    </row>
    <row r="528" spans="5:10" s="28" customFormat="1" x14ac:dyDescent="0.3">
      <c r="E528" s="62"/>
      <c r="J528" s="50"/>
    </row>
    <row r="529" spans="5:10" s="28" customFormat="1" x14ac:dyDescent="0.3">
      <c r="E529" s="62"/>
      <c r="J529" s="50"/>
    </row>
    <row r="530" spans="5:10" s="28" customFormat="1" x14ac:dyDescent="0.3">
      <c r="E530" s="62"/>
      <c r="J530" s="50"/>
    </row>
    <row r="531" spans="5:10" s="28" customFormat="1" x14ac:dyDescent="0.3">
      <c r="E531" s="62"/>
      <c r="J531" s="50"/>
    </row>
    <row r="532" spans="5:10" s="28" customFormat="1" x14ac:dyDescent="0.3">
      <c r="E532" s="62"/>
      <c r="J532" s="50"/>
    </row>
    <row r="533" spans="5:10" s="28" customFormat="1" x14ac:dyDescent="0.3">
      <c r="E533" s="62"/>
      <c r="J533" s="50"/>
    </row>
    <row r="534" spans="5:10" s="28" customFormat="1" x14ac:dyDescent="0.3">
      <c r="E534" s="62"/>
      <c r="J534" s="50"/>
    </row>
    <row r="535" spans="5:10" s="28" customFormat="1" x14ac:dyDescent="0.3">
      <c r="E535" s="62"/>
      <c r="J535" s="50"/>
    </row>
    <row r="536" spans="5:10" s="28" customFormat="1" x14ac:dyDescent="0.3">
      <c r="E536" s="62"/>
      <c r="J536" s="50"/>
    </row>
    <row r="537" spans="5:10" s="28" customFormat="1" x14ac:dyDescent="0.3">
      <c r="E537" s="62"/>
      <c r="J537" s="50"/>
    </row>
    <row r="538" spans="5:10" s="28" customFormat="1" x14ac:dyDescent="0.3">
      <c r="E538" s="62"/>
      <c r="J538" s="50"/>
    </row>
    <row r="539" spans="5:10" s="28" customFormat="1" x14ac:dyDescent="0.3">
      <c r="E539" s="62"/>
      <c r="J539" s="50"/>
    </row>
    <row r="540" spans="5:10" s="28" customFormat="1" x14ac:dyDescent="0.3">
      <c r="E540" s="62"/>
      <c r="J540" s="50"/>
    </row>
    <row r="541" spans="5:10" s="28" customFormat="1" x14ac:dyDescent="0.3">
      <c r="E541" s="62"/>
      <c r="J541" s="50"/>
    </row>
    <row r="542" spans="5:10" s="28" customFormat="1" x14ac:dyDescent="0.3">
      <c r="E542" s="62"/>
      <c r="J542" s="50"/>
    </row>
    <row r="543" spans="5:10" s="28" customFormat="1" x14ac:dyDescent="0.3">
      <c r="E543" s="62"/>
      <c r="J543" s="50"/>
    </row>
    <row r="544" spans="5:10" s="28" customFormat="1" x14ac:dyDescent="0.3">
      <c r="E544" s="62"/>
      <c r="J544" s="50"/>
    </row>
    <row r="545" spans="5:10" s="28" customFormat="1" x14ac:dyDescent="0.3">
      <c r="E545" s="62"/>
      <c r="J545" s="50"/>
    </row>
    <row r="546" spans="5:10" s="28" customFormat="1" x14ac:dyDescent="0.3">
      <c r="E546" s="62"/>
      <c r="J546" s="50"/>
    </row>
    <row r="547" spans="5:10" s="28" customFormat="1" x14ac:dyDescent="0.3">
      <c r="E547" s="62"/>
      <c r="J547" s="50"/>
    </row>
    <row r="548" spans="5:10" s="28" customFormat="1" x14ac:dyDescent="0.3">
      <c r="E548" s="62"/>
      <c r="J548" s="50"/>
    </row>
    <row r="549" spans="5:10" s="28" customFormat="1" x14ac:dyDescent="0.3">
      <c r="E549" s="62"/>
      <c r="J549" s="50"/>
    </row>
    <row r="550" spans="5:10" s="28" customFormat="1" x14ac:dyDescent="0.3">
      <c r="E550" s="62"/>
      <c r="J550" s="50"/>
    </row>
    <row r="551" spans="5:10" s="28" customFormat="1" x14ac:dyDescent="0.3">
      <c r="E551" s="62"/>
      <c r="J551" s="50"/>
    </row>
    <row r="552" spans="5:10" s="28" customFormat="1" x14ac:dyDescent="0.3">
      <c r="E552" s="62"/>
      <c r="J552" s="50"/>
    </row>
    <row r="553" spans="5:10" s="28" customFormat="1" x14ac:dyDescent="0.3">
      <c r="E553" s="62"/>
      <c r="J553" s="50"/>
    </row>
    <row r="554" spans="5:10" s="28" customFormat="1" x14ac:dyDescent="0.3">
      <c r="E554" s="62"/>
      <c r="J554" s="50"/>
    </row>
    <row r="555" spans="5:10" s="28" customFormat="1" x14ac:dyDescent="0.3">
      <c r="E555" s="62"/>
      <c r="J555" s="50"/>
    </row>
    <row r="556" spans="5:10" s="28" customFormat="1" x14ac:dyDescent="0.3">
      <c r="E556" s="62"/>
      <c r="J556" s="50"/>
    </row>
    <row r="557" spans="5:10" s="28" customFormat="1" x14ac:dyDescent="0.3">
      <c r="E557" s="62"/>
      <c r="J557" s="50"/>
    </row>
    <row r="558" spans="5:10" s="28" customFormat="1" x14ac:dyDescent="0.3">
      <c r="E558" s="62"/>
      <c r="J558" s="50"/>
    </row>
    <row r="559" spans="5:10" s="28" customFormat="1" x14ac:dyDescent="0.3">
      <c r="E559" s="62"/>
      <c r="J559" s="50"/>
    </row>
    <row r="560" spans="5:10" s="28" customFormat="1" x14ac:dyDescent="0.3">
      <c r="E560" s="62"/>
      <c r="J560" s="50"/>
    </row>
    <row r="561" spans="5:10" s="28" customFormat="1" x14ac:dyDescent="0.3">
      <c r="E561" s="62"/>
      <c r="J561" s="50"/>
    </row>
    <row r="562" spans="5:10" s="28" customFormat="1" x14ac:dyDescent="0.3">
      <c r="E562" s="62"/>
      <c r="J562" s="50"/>
    </row>
    <row r="563" spans="5:10" s="28" customFormat="1" x14ac:dyDescent="0.3">
      <c r="E563" s="62"/>
      <c r="J563" s="50"/>
    </row>
    <row r="564" spans="5:10" s="28" customFormat="1" x14ac:dyDescent="0.3">
      <c r="E564" s="62"/>
      <c r="J564" s="50"/>
    </row>
    <row r="565" spans="5:10" s="28" customFormat="1" x14ac:dyDescent="0.3">
      <c r="E565" s="62"/>
      <c r="J565" s="50"/>
    </row>
    <row r="566" spans="5:10" s="28" customFormat="1" x14ac:dyDescent="0.3">
      <c r="E566" s="62"/>
      <c r="J566" s="50"/>
    </row>
    <row r="567" spans="5:10" s="28" customFormat="1" x14ac:dyDescent="0.3">
      <c r="E567" s="62"/>
      <c r="J567" s="50"/>
    </row>
    <row r="568" spans="5:10" s="28" customFormat="1" x14ac:dyDescent="0.3">
      <c r="E568" s="62"/>
      <c r="J568" s="50"/>
    </row>
    <row r="569" spans="5:10" s="28" customFormat="1" x14ac:dyDescent="0.3">
      <c r="E569" s="62"/>
      <c r="J569" s="50"/>
    </row>
    <row r="570" spans="5:10" s="28" customFormat="1" x14ac:dyDescent="0.3">
      <c r="E570" s="62"/>
      <c r="J570" s="50"/>
    </row>
    <row r="571" spans="5:10" s="28" customFormat="1" x14ac:dyDescent="0.3">
      <c r="E571" s="62"/>
      <c r="J571" s="50"/>
    </row>
    <row r="572" spans="5:10" s="28" customFormat="1" x14ac:dyDescent="0.3">
      <c r="E572" s="62"/>
      <c r="J572" s="50"/>
    </row>
    <row r="573" spans="5:10" s="28" customFormat="1" x14ac:dyDescent="0.3">
      <c r="E573" s="62"/>
      <c r="J573" s="50"/>
    </row>
    <row r="574" spans="5:10" s="28" customFormat="1" x14ac:dyDescent="0.3">
      <c r="E574" s="62"/>
      <c r="J574" s="50"/>
    </row>
    <row r="575" spans="5:10" s="28" customFormat="1" x14ac:dyDescent="0.3">
      <c r="E575" s="62"/>
      <c r="J575" s="50"/>
    </row>
    <row r="576" spans="5:10" s="28" customFormat="1" x14ac:dyDescent="0.3">
      <c r="E576" s="62"/>
      <c r="J576" s="50"/>
    </row>
    <row r="577" spans="5:10" s="28" customFormat="1" x14ac:dyDescent="0.3">
      <c r="E577" s="62"/>
      <c r="J577" s="50"/>
    </row>
    <row r="578" spans="5:10" s="28" customFormat="1" x14ac:dyDescent="0.3">
      <c r="E578" s="62"/>
      <c r="J578" s="50"/>
    </row>
    <row r="579" spans="5:10" s="28" customFormat="1" x14ac:dyDescent="0.3">
      <c r="E579" s="62"/>
      <c r="J579" s="50"/>
    </row>
    <row r="580" spans="5:10" s="28" customFormat="1" x14ac:dyDescent="0.3">
      <c r="E580" s="62"/>
      <c r="J580" s="50"/>
    </row>
    <row r="581" spans="5:10" s="28" customFormat="1" x14ac:dyDescent="0.3">
      <c r="E581" s="62"/>
      <c r="J581" s="50"/>
    </row>
    <row r="582" spans="5:10" s="28" customFormat="1" x14ac:dyDescent="0.3">
      <c r="E582" s="62"/>
      <c r="J582" s="50"/>
    </row>
    <row r="583" spans="5:10" s="28" customFormat="1" x14ac:dyDescent="0.3">
      <c r="E583" s="62"/>
      <c r="J583" s="50"/>
    </row>
    <row r="584" spans="5:10" s="28" customFormat="1" x14ac:dyDescent="0.3">
      <c r="E584" s="62"/>
      <c r="J584" s="50"/>
    </row>
    <row r="585" spans="5:10" s="28" customFormat="1" x14ac:dyDescent="0.3">
      <c r="E585" s="62"/>
      <c r="J585" s="50"/>
    </row>
    <row r="586" spans="5:10" s="28" customFormat="1" x14ac:dyDescent="0.3">
      <c r="E586" s="62"/>
      <c r="J586" s="50"/>
    </row>
    <row r="587" spans="5:10" s="28" customFormat="1" x14ac:dyDescent="0.3">
      <c r="E587" s="62"/>
      <c r="J587" s="50"/>
    </row>
    <row r="588" spans="5:10" s="28" customFormat="1" x14ac:dyDescent="0.3">
      <c r="E588" s="62"/>
      <c r="J588" s="50"/>
    </row>
    <row r="589" spans="5:10" s="28" customFormat="1" x14ac:dyDescent="0.3">
      <c r="E589" s="62"/>
      <c r="J589" s="50"/>
    </row>
    <row r="590" spans="5:10" s="28" customFormat="1" x14ac:dyDescent="0.3">
      <c r="E590" s="62"/>
      <c r="J590" s="50"/>
    </row>
    <row r="591" spans="5:10" s="28" customFormat="1" x14ac:dyDescent="0.3">
      <c r="E591" s="62"/>
      <c r="J591" s="50"/>
    </row>
    <row r="592" spans="5:10" s="28" customFormat="1" x14ac:dyDescent="0.3">
      <c r="E592" s="62"/>
      <c r="J592" s="50"/>
    </row>
    <row r="593" spans="5:10" s="28" customFormat="1" x14ac:dyDescent="0.3">
      <c r="E593" s="62"/>
      <c r="J593" s="50"/>
    </row>
    <row r="594" spans="5:10" s="28" customFormat="1" x14ac:dyDescent="0.3">
      <c r="E594" s="62"/>
      <c r="J594" s="50"/>
    </row>
    <row r="595" spans="5:10" s="28" customFormat="1" x14ac:dyDescent="0.3">
      <c r="E595" s="62"/>
      <c r="J595" s="50"/>
    </row>
    <row r="596" spans="5:10" s="28" customFormat="1" x14ac:dyDescent="0.3">
      <c r="E596" s="62"/>
      <c r="J596" s="50"/>
    </row>
    <row r="597" spans="5:10" s="28" customFormat="1" x14ac:dyDescent="0.3">
      <c r="E597" s="62"/>
      <c r="J597" s="50"/>
    </row>
    <row r="598" spans="5:10" s="28" customFormat="1" x14ac:dyDescent="0.3">
      <c r="E598" s="62"/>
      <c r="J598" s="50"/>
    </row>
    <row r="599" spans="5:10" s="28" customFormat="1" x14ac:dyDescent="0.3">
      <c r="E599" s="62"/>
      <c r="J599" s="50"/>
    </row>
    <row r="600" spans="5:10" s="28" customFormat="1" x14ac:dyDescent="0.3">
      <c r="E600" s="62"/>
      <c r="J600" s="50"/>
    </row>
    <row r="601" spans="5:10" s="28" customFormat="1" x14ac:dyDescent="0.3">
      <c r="E601" s="62"/>
      <c r="J601" s="50"/>
    </row>
    <row r="602" spans="5:10" s="28" customFormat="1" x14ac:dyDescent="0.3">
      <c r="E602" s="62"/>
      <c r="J602" s="50"/>
    </row>
    <row r="603" spans="5:10" s="28" customFormat="1" x14ac:dyDescent="0.3">
      <c r="E603" s="62"/>
      <c r="J603" s="50"/>
    </row>
    <row r="604" spans="5:10" s="28" customFormat="1" x14ac:dyDescent="0.3">
      <c r="E604" s="62"/>
      <c r="J604" s="50"/>
    </row>
    <row r="605" spans="5:10" s="28" customFormat="1" x14ac:dyDescent="0.3">
      <c r="E605" s="62"/>
      <c r="J605" s="50"/>
    </row>
    <row r="606" spans="5:10" s="28" customFormat="1" x14ac:dyDescent="0.3">
      <c r="E606" s="62"/>
      <c r="J606" s="50"/>
    </row>
    <row r="607" spans="5:10" s="28" customFormat="1" x14ac:dyDescent="0.3">
      <c r="E607" s="62"/>
      <c r="J607" s="50"/>
    </row>
    <row r="608" spans="5:10" s="28" customFormat="1" x14ac:dyDescent="0.3">
      <c r="E608" s="62"/>
      <c r="J608" s="50"/>
    </row>
    <row r="609" spans="5:10" s="28" customFormat="1" x14ac:dyDescent="0.3">
      <c r="E609" s="62"/>
      <c r="J609" s="50"/>
    </row>
    <row r="610" spans="5:10" s="28" customFormat="1" x14ac:dyDescent="0.3">
      <c r="E610" s="62"/>
      <c r="J610" s="50"/>
    </row>
    <row r="611" spans="5:10" s="28" customFormat="1" x14ac:dyDescent="0.3">
      <c r="E611" s="62"/>
      <c r="J611" s="50"/>
    </row>
    <row r="612" spans="5:10" s="28" customFormat="1" x14ac:dyDescent="0.3">
      <c r="E612" s="62"/>
      <c r="J612" s="50"/>
    </row>
    <row r="613" spans="5:10" s="28" customFormat="1" x14ac:dyDescent="0.3">
      <c r="E613" s="62"/>
      <c r="J613" s="50"/>
    </row>
    <row r="614" spans="5:10" s="28" customFormat="1" x14ac:dyDescent="0.3">
      <c r="E614" s="62"/>
      <c r="J614" s="50"/>
    </row>
    <row r="615" spans="5:10" s="28" customFormat="1" x14ac:dyDescent="0.3">
      <c r="E615" s="62"/>
      <c r="J615" s="50"/>
    </row>
    <row r="616" spans="5:10" s="28" customFormat="1" x14ac:dyDescent="0.3">
      <c r="E616" s="62"/>
      <c r="J616" s="50"/>
    </row>
    <row r="617" spans="5:10" s="28" customFormat="1" x14ac:dyDescent="0.3">
      <c r="E617" s="62"/>
      <c r="J617" s="50"/>
    </row>
    <row r="618" spans="5:10" s="28" customFormat="1" x14ac:dyDescent="0.3">
      <c r="E618" s="62"/>
      <c r="J618" s="50"/>
    </row>
    <row r="619" spans="5:10" s="28" customFormat="1" x14ac:dyDescent="0.3">
      <c r="E619" s="62"/>
      <c r="J619" s="50"/>
    </row>
    <row r="620" spans="5:10" s="28" customFormat="1" x14ac:dyDescent="0.3">
      <c r="E620" s="62"/>
      <c r="J620" s="50"/>
    </row>
    <row r="621" spans="5:10" s="28" customFormat="1" x14ac:dyDescent="0.3">
      <c r="E621" s="62"/>
      <c r="J621" s="50"/>
    </row>
    <row r="622" spans="5:10" s="28" customFormat="1" x14ac:dyDescent="0.3">
      <c r="E622" s="62"/>
      <c r="J622" s="50"/>
    </row>
    <row r="623" spans="5:10" s="28" customFormat="1" x14ac:dyDescent="0.3">
      <c r="E623" s="62"/>
      <c r="J623" s="50"/>
    </row>
    <row r="624" spans="5:10" s="28" customFormat="1" x14ac:dyDescent="0.3">
      <c r="E624" s="62"/>
      <c r="J624" s="50"/>
    </row>
    <row r="625" spans="5:10" s="28" customFormat="1" x14ac:dyDescent="0.3">
      <c r="E625" s="62"/>
      <c r="J625" s="50"/>
    </row>
    <row r="626" spans="5:10" s="28" customFormat="1" x14ac:dyDescent="0.3">
      <c r="E626" s="62"/>
      <c r="J626" s="50"/>
    </row>
    <row r="627" spans="5:10" s="28" customFormat="1" x14ac:dyDescent="0.3">
      <c r="E627" s="62"/>
      <c r="J627" s="50"/>
    </row>
    <row r="628" spans="5:10" s="28" customFormat="1" x14ac:dyDescent="0.3">
      <c r="E628" s="62"/>
      <c r="J628" s="50"/>
    </row>
    <row r="629" spans="5:10" s="28" customFormat="1" x14ac:dyDescent="0.3">
      <c r="E629" s="62"/>
      <c r="J629" s="50"/>
    </row>
    <row r="630" spans="5:10" s="28" customFormat="1" x14ac:dyDescent="0.3">
      <c r="E630" s="62"/>
      <c r="J630" s="50"/>
    </row>
    <row r="631" spans="5:10" s="28" customFormat="1" x14ac:dyDescent="0.3">
      <c r="E631" s="62"/>
      <c r="J631" s="50"/>
    </row>
    <row r="632" spans="5:10" s="28" customFormat="1" x14ac:dyDescent="0.3">
      <c r="E632" s="62"/>
      <c r="J632" s="50"/>
    </row>
    <row r="633" spans="5:10" s="28" customFormat="1" x14ac:dyDescent="0.3">
      <c r="E633" s="62"/>
      <c r="J633" s="50"/>
    </row>
    <row r="634" spans="5:10" s="28" customFormat="1" x14ac:dyDescent="0.3">
      <c r="E634" s="62"/>
      <c r="J634" s="50"/>
    </row>
    <row r="635" spans="5:10" s="28" customFormat="1" x14ac:dyDescent="0.3">
      <c r="E635" s="62"/>
      <c r="J635" s="50"/>
    </row>
    <row r="636" spans="5:10" s="28" customFormat="1" x14ac:dyDescent="0.3">
      <c r="E636" s="62"/>
      <c r="J636" s="50"/>
    </row>
    <row r="637" spans="5:10" s="28" customFormat="1" x14ac:dyDescent="0.3">
      <c r="E637" s="62"/>
      <c r="J637" s="50"/>
    </row>
    <row r="638" spans="5:10" s="28" customFormat="1" x14ac:dyDescent="0.3">
      <c r="E638" s="62"/>
      <c r="J638" s="50"/>
    </row>
    <row r="639" spans="5:10" s="28" customFormat="1" x14ac:dyDescent="0.3">
      <c r="E639" s="62"/>
      <c r="J639" s="50"/>
    </row>
    <row r="640" spans="5:10" s="28" customFormat="1" x14ac:dyDescent="0.3">
      <c r="E640" s="62"/>
      <c r="J640" s="50"/>
    </row>
    <row r="641" spans="5:10" s="28" customFormat="1" x14ac:dyDescent="0.3">
      <c r="E641" s="62"/>
      <c r="J641" s="50"/>
    </row>
    <row r="642" spans="5:10" s="28" customFormat="1" x14ac:dyDescent="0.3">
      <c r="E642" s="62"/>
      <c r="J642" s="50"/>
    </row>
    <row r="643" spans="5:10" s="28" customFormat="1" x14ac:dyDescent="0.3">
      <c r="E643" s="62"/>
      <c r="J643" s="50"/>
    </row>
    <row r="644" spans="5:10" s="28" customFormat="1" x14ac:dyDescent="0.3">
      <c r="E644" s="62"/>
      <c r="J644" s="50"/>
    </row>
    <row r="645" spans="5:10" s="28" customFormat="1" x14ac:dyDescent="0.3">
      <c r="E645" s="62"/>
      <c r="J645" s="50"/>
    </row>
    <row r="646" spans="5:10" s="28" customFormat="1" x14ac:dyDescent="0.3">
      <c r="E646" s="62"/>
      <c r="J646" s="50"/>
    </row>
    <row r="647" spans="5:10" s="28" customFormat="1" x14ac:dyDescent="0.3">
      <c r="E647" s="62"/>
      <c r="J647" s="50"/>
    </row>
    <row r="648" spans="5:10" s="28" customFormat="1" x14ac:dyDescent="0.3">
      <c r="E648" s="62"/>
      <c r="J648" s="50"/>
    </row>
    <row r="649" spans="5:10" s="28" customFormat="1" x14ac:dyDescent="0.3">
      <c r="E649" s="62"/>
      <c r="J649" s="50"/>
    </row>
    <row r="650" spans="5:10" s="28" customFormat="1" x14ac:dyDescent="0.3">
      <c r="E650" s="62"/>
      <c r="J650" s="50"/>
    </row>
    <row r="651" spans="5:10" s="28" customFormat="1" x14ac:dyDescent="0.3">
      <c r="E651" s="62"/>
      <c r="J651" s="50"/>
    </row>
    <row r="652" spans="5:10" s="28" customFormat="1" x14ac:dyDescent="0.3">
      <c r="E652" s="62"/>
      <c r="J652" s="50"/>
    </row>
    <row r="653" spans="5:10" s="28" customFormat="1" x14ac:dyDescent="0.3">
      <c r="E653" s="62"/>
      <c r="J653" s="50"/>
    </row>
    <row r="654" spans="5:10" s="28" customFormat="1" x14ac:dyDescent="0.3">
      <c r="E654" s="62"/>
      <c r="J654" s="50"/>
    </row>
    <row r="655" spans="5:10" s="28" customFormat="1" x14ac:dyDescent="0.3">
      <c r="E655" s="62"/>
      <c r="J655" s="50"/>
    </row>
    <row r="656" spans="5:10" s="28" customFormat="1" x14ac:dyDescent="0.3">
      <c r="E656" s="62"/>
      <c r="J656" s="50"/>
    </row>
    <row r="657" spans="5:10" s="28" customFormat="1" x14ac:dyDescent="0.3">
      <c r="E657" s="62"/>
      <c r="J657" s="50"/>
    </row>
    <row r="658" spans="5:10" s="28" customFormat="1" x14ac:dyDescent="0.3">
      <c r="E658" s="62"/>
      <c r="J658" s="50"/>
    </row>
    <row r="659" spans="5:10" s="28" customFormat="1" x14ac:dyDescent="0.3">
      <c r="E659" s="62"/>
      <c r="J659" s="50"/>
    </row>
    <row r="660" spans="5:10" s="28" customFormat="1" x14ac:dyDescent="0.3">
      <c r="E660" s="62"/>
      <c r="J660" s="50"/>
    </row>
    <row r="661" spans="5:10" s="28" customFormat="1" x14ac:dyDescent="0.3">
      <c r="E661" s="62"/>
      <c r="J661" s="50"/>
    </row>
    <row r="662" spans="5:10" s="28" customFormat="1" x14ac:dyDescent="0.3">
      <c r="E662" s="62"/>
      <c r="J662" s="50"/>
    </row>
    <row r="663" spans="5:10" s="28" customFormat="1" x14ac:dyDescent="0.3">
      <c r="E663" s="62"/>
      <c r="J663" s="50"/>
    </row>
    <row r="664" spans="5:10" s="28" customFormat="1" x14ac:dyDescent="0.3">
      <c r="E664" s="62"/>
      <c r="J664" s="50"/>
    </row>
    <row r="665" spans="5:10" s="28" customFormat="1" x14ac:dyDescent="0.3">
      <c r="E665" s="62"/>
      <c r="J665" s="50"/>
    </row>
    <row r="666" spans="5:10" s="28" customFormat="1" x14ac:dyDescent="0.3">
      <c r="E666" s="62"/>
      <c r="J666" s="50"/>
    </row>
    <row r="667" spans="5:10" s="28" customFormat="1" x14ac:dyDescent="0.3">
      <c r="E667" s="62"/>
      <c r="J667" s="50"/>
    </row>
    <row r="668" spans="5:10" s="28" customFormat="1" x14ac:dyDescent="0.3">
      <c r="E668" s="62"/>
      <c r="J668" s="50"/>
    </row>
    <row r="669" spans="5:10" s="28" customFormat="1" x14ac:dyDescent="0.3">
      <c r="E669" s="62"/>
      <c r="J669" s="50"/>
    </row>
    <row r="670" spans="5:10" s="28" customFormat="1" x14ac:dyDescent="0.3">
      <c r="E670" s="62"/>
      <c r="J670" s="50"/>
    </row>
    <row r="671" spans="5:10" s="28" customFormat="1" x14ac:dyDescent="0.3">
      <c r="E671" s="62"/>
      <c r="J671" s="50"/>
    </row>
    <row r="672" spans="5:10" s="28" customFormat="1" x14ac:dyDescent="0.3">
      <c r="E672" s="62"/>
      <c r="J672" s="50"/>
    </row>
    <row r="673" spans="5:10" s="28" customFormat="1" x14ac:dyDescent="0.3">
      <c r="E673" s="62"/>
      <c r="J673" s="50"/>
    </row>
    <row r="674" spans="5:10" s="28" customFormat="1" x14ac:dyDescent="0.3">
      <c r="E674" s="62"/>
      <c r="J674" s="50"/>
    </row>
    <row r="675" spans="5:10" s="28" customFormat="1" x14ac:dyDescent="0.3">
      <c r="E675" s="62"/>
      <c r="J675" s="50"/>
    </row>
    <row r="676" spans="5:10" s="28" customFormat="1" x14ac:dyDescent="0.3">
      <c r="E676" s="62"/>
      <c r="J676" s="50"/>
    </row>
    <row r="677" spans="5:10" s="28" customFormat="1" x14ac:dyDescent="0.3">
      <c r="E677" s="62"/>
      <c r="J677" s="50"/>
    </row>
    <row r="678" spans="5:10" s="28" customFormat="1" x14ac:dyDescent="0.3">
      <c r="E678" s="62"/>
      <c r="J678" s="50"/>
    </row>
    <row r="679" spans="5:10" s="28" customFormat="1" x14ac:dyDescent="0.3">
      <c r="E679" s="62"/>
      <c r="J679" s="50"/>
    </row>
    <row r="680" spans="5:10" s="28" customFormat="1" x14ac:dyDescent="0.3">
      <c r="E680" s="62"/>
      <c r="J680" s="50"/>
    </row>
    <row r="681" spans="5:10" s="28" customFormat="1" x14ac:dyDescent="0.3">
      <c r="E681" s="62"/>
      <c r="J681" s="50"/>
    </row>
    <row r="682" spans="5:10" s="28" customFormat="1" x14ac:dyDescent="0.3">
      <c r="E682" s="62"/>
      <c r="J682" s="50"/>
    </row>
    <row r="683" spans="5:10" s="28" customFormat="1" x14ac:dyDescent="0.3">
      <c r="E683" s="62"/>
      <c r="J683" s="50"/>
    </row>
    <row r="684" spans="5:10" s="28" customFormat="1" x14ac:dyDescent="0.3">
      <c r="E684" s="62"/>
      <c r="J684" s="50"/>
    </row>
    <row r="685" spans="5:10" s="28" customFormat="1" x14ac:dyDescent="0.3">
      <c r="E685" s="62"/>
      <c r="J685" s="50"/>
    </row>
    <row r="686" spans="5:10" s="28" customFormat="1" x14ac:dyDescent="0.3">
      <c r="E686" s="62"/>
      <c r="J686" s="50"/>
    </row>
    <row r="687" spans="5:10" s="28" customFormat="1" x14ac:dyDescent="0.3">
      <c r="E687" s="62"/>
      <c r="J687" s="50"/>
    </row>
    <row r="688" spans="5:10" s="28" customFormat="1" x14ac:dyDescent="0.3">
      <c r="E688" s="62"/>
      <c r="J688" s="50"/>
    </row>
    <row r="689" spans="5:10" s="28" customFormat="1" x14ac:dyDescent="0.3">
      <c r="E689" s="62"/>
      <c r="J689" s="50"/>
    </row>
    <row r="690" spans="5:10" s="28" customFormat="1" x14ac:dyDescent="0.3">
      <c r="E690" s="62"/>
      <c r="J690" s="50"/>
    </row>
    <row r="691" spans="5:10" s="28" customFormat="1" x14ac:dyDescent="0.3">
      <c r="E691" s="62"/>
      <c r="J691" s="50"/>
    </row>
    <row r="692" spans="5:10" s="28" customFormat="1" x14ac:dyDescent="0.3">
      <c r="E692" s="62"/>
      <c r="J692" s="50"/>
    </row>
    <row r="693" spans="5:10" s="28" customFormat="1" x14ac:dyDescent="0.3">
      <c r="E693" s="62"/>
      <c r="J693" s="50"/>
    </row>
    <row r="694" spans="5:10" s="28" customFormat="1" x14ac:dyDescent="0.3">
      <c r="E694" s="62"/>
      <c r="J694" s="50"/>
    </row>
    <row r="695" spans="5:10" s="28" customFormat="1" x14ac:dyDescent="0.3">
      <c r="E695" s="62"/>
      <c r="J695" s="50"/>
    </row>
    <row r="696" spans="5:10" s="28" customFormat="1" x14ac:dyDescent="0.3">
      <c r="E696" s="62"/>
      <c r="J696" s="50"/>
    </row>
    <row r="697" spans="5:10" s="28" customFormat="1" x14ac:dyDescent="0.3">
      <c r="E697" s="62"/>
      <c r="J697" s="50"/>
    </row>
    <row r="698" spans="5:10" s="28" customFormat="1" x14ac:dyDescent="0.3">
      <c r="E698" s="62"/>
      <c r="J698" s="50"/>
    </row>
    <row r="699" spans="5:10" s="28" customFormat="1" x14ac:dyDescent="0.3">
      <c r="E699" s="62"/>
      <c r="J699" s="50"/>
    </row>
    <row r="700" spans="5:10" s="28" customFormat="1" x14ac:dyDescent="0.3">
      <c r="E700" s="62"/>
      <c r="J700" s="50"/>
    </row>
    <row r="701" spans="5:10" s="28" customFormat="1" x14ac:dyDescent="0.3">
      <c r="E701" s="62"/>
      <c r="J701" s="50"/>
    </row>
    <row r="702" spans="5:10" s="28" customFormat="1" x14ac:dyDescent="0.3">
      <c r="E702" s="62"/>
      <c r="J702" s="50"/>
    </row>
    <row r="703" spans="5:10" s="28" customFormat="1" x14ac:dyDescent="0.3">
      <c r="E703" s="62"/>
      <c r="J703" s="50"/>
    </row>
    <row r="704" spans="5:10" s="28" customFormat="1" x14ac:dyDescent="0.3">
      <c r="E704" s="62"/>
      <c r="J704" s="50"/>
    </row>
    <row r="705" spans="5:10" s="28" customFormat="1" x14ac:dyDescent="0.3">
      <c r="E705" s="62"/>
      <c r="J705" s="50"/>
    </row>
    <row r="706" spans="5:10" s="28" customFormat="1" x14ac:dyDescent="0.3">
      <c r="E706" s="62"/>
      <c r="J706" s="50"/>
    </row>
    <row r="707" spans="5:10" s="28" customFormat="1" x14ac:dyDescent="0.3">
      <c r="E707" s="62"/>
      <c r="J707" s="50"/>
    </row>
    <row r="708" spans="5:10" s="28" customFormat="1" x14ac:dyDescent="0.3">
      <c r="E708" s="62"/>
      <c r="J708" s="50"/>
    </row>
    <row r="709" spans="5:10" s="28" customFormat="1" x14ac:dyDescent="0.3">
      <c r="E709" s="62"/>
      <c r="J709" s="50"/>
    </row>
    <row r="710" spans="5:10" s="28" customFormat="1" x14ac:dyDescent="0.3">
      <c r="E710" s="62"/>
      <c r="J710" s="50"/>
    </row>
    <row r="711" spans="5:10" s="28" customFormat="1" x14ac:dyDescent="0.3">
      <c r="E711" s="62"/>
      <c r="J711" s="50"/>
    </row>
    <row r="712" spans="5:10" s="28" customFormat="1" x14ac:dyDescent="0.3">
      <c r="E712" s="62"/>
      <c r="J712" s="50"/>
    </row>
    <row r="713" spans="5:10" s="28" customFormat="1" x14ac:dyDescent="0.3">
      <c r="E713" s="62"/>
      <c r="J713" s="50"/>
    </row>
    <row r="714" spans="5:10" s="28" customFormat="1" x14ac:dyDescent="0.3">
      <c r="E714" s="62"/>
      <c r="J714" s="50"/>
    </row>
    <row r="715" spans="5:10" s="28" customFormat="1" x14ac:dyDescent="0.3">
      <c r="E715" s="62"/>
      <c r="J715" s="50"/>
    </row>
    <row r="716" spans="5:10" s="28" customFormat="1" x14ac:dyDescent="0.3">
      <c r="E716" s="62"/>
      <c r="J716" s="50"/>
    </row>
    <row r="717" spans="5:10" s="28" customFormat="1" x14ac:dyDescent="0.3">
      <c r="E717" s="62"/>
      <c r="J717" s="50"/>
    </row>
    <row r="718" spans="5:10" s="28" customFormat="1" x14ac:dyDescent="0.3">
      <c r="E718" s="62"/>
      <c r="J718" s="50"/>
    </row>
    <row r="719" spans="5:10" s="28" customFormat="1" x14ac:dyDescent="0.3">
      <c r="E719" s="62"/>
      <c r="J719" s="50"/>
    </row>
    <row r="720" spans="5:10" s="28" customFormat="1" x14ac:dyDescent="0.3">
      <c r="E720" s="62"/>
      <c r="J720" s="50"/>
    </row>
    <row r="721" spans="5:10" s="28" customFormat="1" x14ac:dyDescent="0.3">
      <c r="E721" s="62"/>
      <c r="J721" s="50"/>
    </row>
    <row r="722" spans="5:10" s="28" customFormat="1" x14ac:dyDescent="0.3">
      <c r="E722" s="62"/>
      <c r="J722" s="50"/>
    </row>
    <row r="723" spans="5:10" s="28" customFormat="1" x14ac:dyDescent="0.3">
      <c r="E723" s="62"/>
      <c r="J723" s="50"/>
    </row>
    <row r="724" spans="5:10" s="28" customFormat="1" x14ac:dyDescent="0.3">
      <c r="E724" s="62"/>
      <c r="J724" s="50"/>
    </row>
    <row r="725" spans="5:10" s="28" customFormat="1" x14ac:dyDescent="0.3">
      <c r="E725" s="62"/>
      <c r="J725" s="50"/>
    </row>
    <row r="726" spans="5:10" s="28" customFormat="1" x14ac:dyDescent="0.3">
      <c r="E726" s="62"/>
      <c r="J726" s="50"/>
    </row>
    <row r="727" spans="5:10" s="28" customFormat="1" x14ac:dyDescent="0.3">
      <c r="E727" s="62"/>
      <c r="J727" s="50"/>
    </row>
    <row r="728" spans="5:10" s="28" customFormat="1" x14ac:dyDescent="0.3">
      <c r="E728" s="62"/>
      <c r="J728" s="50"/>
    </row>
    <row r="729" spans="5:10" s="28" customFormat="1" x14ac:dyDescent="0.3">
      <c r="E729" s="62"/>
      <c r="J729" s="50"/>
    </row>
    <row r="730" spans="5:10" s="28" customFormat="1" x14ac:dyDescent="0.3">
      <c r="E730" s="62"/>
      <c r="J730" s="50"/>
    </row>
    <row r="731" spans="5:10" s="28" customFormat="1" x14ac:dyDescent="0.3">
      <c r="E731" s="62"/>
      <c r="J731" s="50"/>
    </row>
    <row r="732" spans="5:10" s="28" customFormat="1" x14ac:dyDescent="0.3">
      <c r="E732" s="62"/>
      <c r="J732" s="50"/>
    </row>
    <row r="733" spans="5:10" s="28" customFormat="1" x14ac:dyDescent="0.3">
      <c r="E733" s="62"/>
      <c r="J733" s="50"/>
    </row>
    <row r="734" spans="5:10" s="28" customFormat="1" x14ac:dyDescent="0.3">
      <c r="E734" s="62"/>
      <c r="J734" s="50"/>
    </row>
    <row r="735" spans="5:10" s="28" customFormat="1" x14ac:dyDescent="0.3">
      <c r="E735" s="62"/>
      <c r="J735" s="50"/>
    </row>
    <row r="736" spans="5:10" s="28" customFormat="1" x14ac:dyDescent="0.3">
      <c r="E736" s="62"/>
      <c r="J736" s="50"/>
    </row>
    <row r="737" spans="5:10" s="28" customFormat="1" x14ac:dyDescent="0.3">
      <c r="E737" s="62"/>
      <c r="J737" s="50"/>
    </row>
    <row r="738" spans="5:10" s="28" customFormat="1" x14ac:dyDescent="0.3">
      <c r="E738" s="62"/>
      <c r="J738" s="50"/>
    </row>
    <row r="739" spans="5:10" s="28" customFormat="1" x14ac:dyDescent="0.3">
      <c r="E739" s="62"/>
      <c r="J739" s="50"/>
    </row>
    <row r="740" spans="5:10" s="28" customFormat="1" x14ac:dyDescent="0.3">
      <c r="E740" s="62"/>
      <c r="J740" s="50"/>
    </row>
    <row r="741" spans="5:10" s="28" customFormat="1" x14ac:dyDescent="0.3">
      <c r="E741" s="62"/>
      <c r="J741" s="50"/>
    </row>
    <row r="742" spans="5:10" s="28" customFormat="1" x14ac:dyDescent="0.3">
      <c r="E742" s="62"/>
      <c r="J742" s="50"/>
    </row>
    <row r="743" spans="5:10" s="28" customFormat="1" x14ac:dyDescent="0.3">
      <c r="E743" s="62"/>
      <c r="J743" s="50"/>
    </row>
    <row r="744" spans="5:10" s="28" customFormat="1" x14ac:dyDescent="0.3">
      <c r="E744" s="62"/>
      <c r="J744" s="50"/>
    </row>
    <row r="745" spans="5:10" s="28" customFormat="1" x14ac:dyDescent="0.3">
      <c r="E745" s="62"/>
      <c r="J745" s="50"/>
    </row>
    <row r="746" spans="5:10" s="28" customFormat="1" x14ac:dyDescent="0.3">
      <c r="E746" s="62"/>
      <c r="J746" s="50"/>
    </row>
    <row r="747" spans="5:10" s="28" customFormat="1" x14ac:dyDescent="0.3">
      <c r="E747" s="62"/>
      <c r="J747" s="50"/>
    </row>
    <row r="748" spans="5:10" s="28" customFormat="1" x14ac:dyDescent="0.3">
      <c r="E748" s="62"/>
      <c r="J748" s="50"/>
    </row>
    <row r="749" spans="5:10" s="28" customFormat="1" x14ac:dyDescent="0.3">
      <c r="E749" s="62"/>
      <c r="J749" s="50"/>
    </row>
    <row r="750" spans="5:10" s="28" customFormat="1" x14ac:dyDescent="0.3">
      <c r="E750" s="62"/>
      <c r="J750" s="50"/>
    </row>
    <row r="751" spans="5:10" s="28" customFormat="1" x14ac:dyDescent="0.3">
      <c r="E751" s="62"/>
      <c r="J751" s="50"/>
    </row>
    <row r="752" spans="5:10" s="28" customFormat="1" x14ac:dyDescent="0.3">
      <c r="E752" s="62"/>
      <c r="J752" s="50"/>
    </row>
    <row r="753" spans="5:10" s="28" customFormat="1" x14ac:dyDescent="0.3">
      <c r="E753" s="62"/>
      <c r="J753" s="50"/>
    </row>
    <row r="754" spans="5:10" s="28" customFormat="1" x14ac:dyDescent="0.3">
      <c r="E754" s="62"/>
      <c r="J754" s="50"/>
    </row>
    <row r="755" spans="5:10" s="28" customFormat="1" x14ac:dyDescent="0.3">
      <c r="E755" s="62"/>
      <c r="J755" s="50"/>
    </row>
    <row r="756" spans="5:10" s="28" customFormat="1" x14ac:dyDescent="0.3">
      <c r="E756" s="62"/>
      <c r="J756" s="50"/>
    </row>
    <row r="757" spans="5:10" s="28" customFormat="1" x14ac:dyDescent="0.3">
      <c r="E757" s="62"/>
      <c r="J757" s="50"/>
    </row>
    <row r="758" spans="5:10" s="28" customFormat="1" x14ac:dyDescent="0.3">
      <c r="E758" s="62"/>
      <c r="J758" s="50"/>
    </row>
    <row r="759" spans="5:10" s="28" customFormat="1" x14ac:dyDescent="0.3">
      <c r="E759" s="62"/>
      <c r="J759" s="50"/>
    </row>
    <row r="760" spans="5:10" s="28" customFormat="1" x14ac:dyDescent="0.3">
      <c r="E760" s="62"/>
      <c r="J760" s="50"/>
    </row>
    <row r="761" spans="5:10" s="28" customFormat="1" x14ac:dyDescent="0.3">
      <c r="E761" s="62"/>
      <c r="J761" s="50"/>
    </row>
    <row r="762" spans="5:10" s="28" customFormat="1" x14ac:dyDescent="0.3">
      <c r="E762" s="62"/>
      <c r="J762" s="50"/>
    </row>
    <row r="763" spans="5:10" s="28" customFormat="1" x14ac:dyDescent="0.3">
      <c r="E763" s="62"/>
      <c r="J763" s="50"/>
    </row>
    <row r="764" spans="5:10" s="28" customFormat="1" x14ac:dyDescent="0.3">
      <c r="E764" s="62"/>
      <c r="J764" s="50"/>
    </row>
    <row r="765" spans="5:10" s="28" customFormat="1" x14ac:dyDescent="0.3">
      <c r="E765" s="62"/>
      <c r="J765" s="50"/>
    </row>
    <row r="766" spans="5:10" s="28" customFormat="1" x14ac:dyDescent="0.3">
      <c r="E766" s="62"/>
      <c r="J766" s="50"/>
    </row>
    <row r="767" spans="5:10" s="28" customFormat="1" x14ac:dyDescent="0.3">
      <c r="E767" s="62"/>
      <c r="J767" s="50"/>
    </row>
    <row r="768" spans="5:10" s="28" customFormat="1" x14ac:dyDescent="0.3">
      <c r="E768" s="62"/>
      <c r="J768" s="50"/>
    </row>
    <row r="769" spans="5:10" s="28" customFormat="1" x14ac:dyDescent="0.3">
      <c r="E769" s="62"/>
      <c r="J769" s="50"/>
    </row>
    <row r="770" spans="5:10" s="28" customFormat="1" x14ac:dyDescent="0.3">
      <c r="E770" s="62"/>
      <c r="J770" s="50"/>
    </row>
    <row r="771" spans="5:10" s="28" customFormat="1" x14ac:dyDescent="0.3">
      <c r="E771" s="62"/>
      <c r="J771" s="50"/>
    </row>
    <row r="772" spans="5:10" s="28" customFormat="1" x14ac:dyDescent="0.3">
      <c r="E772" s="62"/>
      <c r="J772" s="50"/>
    </row>
    <row r="773" spans="5:10" s="28" customFormat="1" x14ac:dyDescent="0.3">
      <c r="E773" s="62"/>
      <c r="J773" s="50"/>
    </row>
    <row r="774" spans="5:10" s="28" customFormat="1" x14ac:dyDescent="0.3">
      <c r="E774" s="62"/>
      <c r="J774" s="50"/>
    </row>
    <row r="775" spans="5:10" s="28" customFormat="1" x14ac:dyDescent="0.3">
      <c r="E775" s="62"/>
      <c r="J775" s="50"/>
    </row>
    <row r="776" spans="5:10" s="28" customFormat="1" x14ac:dyDescent="0.3">
      <c r="E776" s="62"/>
      <c r="J776" s="50"/>
    </row>
    <row r="777" spans="5:10" s="28" customFormat="1" x14ac:dyDescent="0.3">
      <c r="E777" s="62"/>
      <c r="J777" s="50"/>
    </row>
    <row r="778" spans="5:10" s="28" customFormat="1" x14ac:dyDescent="0.3">
      <c r="E778" s="62"/>
      <c r="J778" s="50"/>
    </row>
    <row r="779" spans="5:10" s="28" customFormat="1" x14ac:dyDescent="0.3">
      <c r="E779" s="62"/>
      <c r="J779" s="50"/>
    </row>
    <row r="780" spans="5:10" s="28" customFormat="1" x14ac:dyDescent="0.3">
      <c r="E780" s="62"/>
      <c r="J780" s="50"/>
    </row>
    <row r="781" spans="5:10" s="28" customFormat="1" x14ac:dyDescent="0.3">
      <c r="E781" s="62"/>
      <c r="J781" s="50"/>
    </row>
    <row r="782" spans="5:10" s="28" customFormat="1" x14ac:dyDescent="0.3">
      <c r="E782" s="62"/>
      <c r="J782" s="50"/>
    </row>
    <row r="783" spans="5:10" s="28" customFormat="1" x14ac:dyDescent="0.3">
      <c r="E783" s="62"/>
      <c r="J783" s="50"/>
    </row>
    <row r="784" spans="5:10" s="28" customFormat="1" x14ac:dyDescent="0.3">
      <c r="E784" s="62"/>
      <c r="J784" s="50"/>
    </row>
    <row r="785" spans="5:10" s="28" customFormat="1" x14ac:dyDescent="0.3">
      <c r="E785" s="62"/>
      <c r="J785" s="50"/>
    </row>
    <row r="786" spans="5:10" s="28" customFormat="1" x14ac:dyDescent="0.3">
      <c r="E786" s="62"/>
      <c r="J786" s="50"/>
    </row>
    <row r="787" spans="5:10" s="28" customFormat="1" x14ac:dyDescent="0.3">
      <c r="E787" s="62"/>
      <c r="J787" s="50"/>
    </row>
    <row r="788" spans="5:10" s="28" customFormat="1" x14ac:dyDescent="0.3">
      <c r="E788" s="62"/>
      <c r="J788" s="50"/>
    </row>
    <row r="789" spans="5:10" s="28" customFormat="1" x14ac:dyDescent="0.3">
      <c r="E789" s="62"/>
      <c r="J789" s="50"/>
    </row>
    <row r="790" spans="5:10" s="28" customFormat="1" x14ac:dyDescent="0.3">
      <c r="E790" s="62"/>
      <c r="J790" s="50"/>
    </row>
    <row r="791" spans="5:10" s="28" customFormat="1" x14ac:dyDescent="0.3">
      <c r="E791" s="62"/>
      <c r="J791" s="50"/>
    </row>
    <row r="792" spans="5:10" s="28" customFormat="1" x14ac:dyDescent="0.3">
      <c r="E792" s="62"/>
      <c r="J792" s="50"/>
    </row>
    <row r="793" spans="5:10" s="28" customFormat="1" x14ac:dyDescent="0.3">
      <c r="E793" s="62"/>
      <c r="J793" s="50"/>
    </row>
    <row r="794" spans="5:10" s="28" customFormat="1" x14ac:dyDescent="0.3">
      <c r="E794" s="62"/>
      <c r="J794" s="50"/>
    </row>
    <row r="795" spans="5:10" s="28" customFormat="1" x14ac:dyDescent="0.3">
      <c r="E795" s="62"/>
      <c r="J795" s="50"/>
    </row>
    <row r="796" spans="5:10" s="28" customFormat="1" x14ac:dyDescent="0.3">
      <c r="E796" s="62"/>
      <c r="J796" s="50"/>
    </row>
    <row r="797" spans="5:10" s="28" customFormat="1" x14ac:dyDescent="0.3">
      <c r="E797" s="62"/>
      <c r="J797" s="50"/>
    </row>
    <row r="798" spans="5:10" s="28" customFormat="1" x14ac:dyDescent="0.3">
      <c r="E798" s="62"/>
      <c r="J798" s="50"/>
    </row>
    <row r="799" spans="5:10" s="28" customFormat="1" x14ac:dyDescent="0.3">
      <c r="E799" s="62"/>
      <c r="J799" s="50"/>
    </row>
    <row r="800" spans="5:10" s="28" customFormat="1" x14ac:dyDescent="0.3">
      <c r="E800" s="62"/>
      <c r="J800" s="50"/>
    </row>
    <row r="801" spans="5:10" s="28" customFormat="1" x14ac:dyDescent="0.3">
      <c r="E801" s="62"/>
      <c r="J801" s="50"/>
    </row>
    <row r="802" spans="5:10" s="28" customFormat="1" x14ac:dyDescent="0.3">
      <c r="E802" s="62"/>
      <c r="J802" s="50"/>
    </row>
    <row r="803" spans="5:10" s="28" customFormat="1" x14ac:dyDescent="0.3">
      <c r="E803" s="62"/>
      <c r="J803" s="50"/>
    </row>
    <row r="804" spans="5:10" s="28" customFormat="1" x14ac:dyDescent="0.3">
      <c r="E804" s="62"/>
      <c r="J804" s="50"/>
    </row>
    <row r="805" spans="5:10" s="28" customFormat="1" x14ac:dyDescent="0.3">
      <c r="E805" s="62"/>
      <c r="J805" s="50"/>
    </row>
    <row r="806" spans="5:10" s="28" customFormat="1" x14ac:dyDescent="0.3">
      <c r="E806" s="62"/>
      <c r="J806" s="50"/>
    </row>
    <row r="807" spans="5:10" s="28" customFormat="1" x14ac:dyDescent="0.3">
      <c r="E807" s="62"/>
      <c r="J807" s="50"/>
    </row>
    <row r="808" spans="5:10" s="28" customFormat="1" x14ac:dyDescent="0.3">
      <c r="E808" s="62"/>
      <c r="J808" s="50"/>
    </row>
    <row r="809" spans="5:10" s="28" customFormat="1" x14ac:dyDescent="0.3">
      <c r="E809" s="62"/>
      <c r="J809" s="50"/>
    </row>
    <row r="810" spans="5:10" s="28" customFormat="1" x14ac:dyDescent="0.3">
      <c r="E810" s="62"/>
      <c r="J810" s="50"/>
    </row>
    <row r="811" spans="5:10" s="28" customFormat="1" x14ac:dyDescent="0.3">
      <c r="E811" s="62"/>
      <c r="J811" s="50"/>
    </row>
    <row r="812" spans="5:10" s="28" customFormat="1" x14ac:dyDescent="0.3">
      <c r="E812" s="62"/>
      <c r="J812" s="50"/>
    </row>
    <row r="813" spans="5:10" s="28" customFormat="1" x14ac:dyDescent="0.3">
      <c r="E813" s="62"/>
      <c r="J813" s="50"/>
    </row>
    <row r="814" spans="5:10" s="28" customFormat="1" x14ac:dyDescent="0.3">
      <c r="E814" s="62"/>
      <c r="J814" s="50"/>
    </row>
    <row r="815" spans="5:10" s="28" customFormat="1" x14ac:dyDescent="0.3">
      <c r="E815" s="62"/>
      <c r="J815" s="50"/>
    </row>
    <row r="816" spans="5:10" s="28" customFormat="1" x14ac:dyDescent="0.3">
      <c r="E816" s="62"/>
      <c r="J816" s="50"/>
    </row>
    <row r="817" spans="5:10" s="28" customFormat="1" x14ac:dyDescent="0.3">
      <c r="E817" s="62"/>
      <c r="J817" s="50"/>
    </row>
    <row r="818" spans="5:10" s="28" customFormat="1" x14ac:dyDescent="0.3">
      <c r="E818" s="62"/>
      <c r="J818" s="50"/>
    </row>
    <row r="819" spans="5:10" s="28" customFormat="1" x14ac:dyDescent="0.3">
      <c r="E819" s="62"/>
      <c r="J819" s="50"/>
    </row>
    <row r="820" spans="5:10" s="28" customFormat="1" x14ac:dyDescent="0.3">
      <c r="E820" s="62"/>
      <c r="J820" s="50"/>
    </row>
    <row r="821" spans="5:10" s="28" customFormat="1" x14ac:dyDescent="0.3">
      <c r="E821" s="62"/>
      <c r="J821" s="50"/>
    </row>
    <row r="822" spans="5:10" s="28" customFormat="1" x14ac:dyDescent="0.3">
      <c r="E822" s="62"/>
      <c r="J822" s="50"/>
    </row>
    <row r="823" spans="5:10" s="28" customFormat="1" x14ac:dyDescent="0.3">
      <c r="E823" s="62"/>
      <c r="J823" s="50"/>
    </row>
    <row r="824" spans="5:10" s="28" customFormat="1" x14ac:dyDescent="0.3">
      <c r="E824" s="62"/>
      <c r="J824" s="50"/>
    </row>
    <row r="825" spans="5:10" s="28" customFormat="1" x14ac:dyDescent="0.3">
      <c r="E825" s="62"/>
      <c r="J825" s="50"/>
    </row>
    <row r="826" spans="5:10" s="28" customFormat="1" x14ac:dyDescent="0.3">
      <c r="E826" s="62"/>
      <c r="J826" s="50"/>
    </row>
    <row r="827" spans="5:10" s="28" customFormat="1" x14ac:dyDescent="0.3">
      <c r="E827" s="62"/>
      <c r="J827" s="50"/>
    </row>
    <row r="828" spans="5:10" s="28" customFormat="1" x14ac:dyDescent="0.3">
      <c r="E828" s="62"/>
      <c r="J828" s="50"/>
    </row>
    <row r="829" spans="5:10" s="28" customFormat="1" x14ac:dyDescent="0.3">
      <c r="E829" s="62"/>
      <c r="J829" s="50"/>
    </row>
    <row r="830" spans="5:10" s="28" customFormat="1" x14ac:dyDescent="0.3">
      <c r="E830" s="62"/>
      <c r="J830" s="50"/>
    </row>
    <row r="831" spans="5:10" s="28" customFormat="1" x14ac:dyDescent="0.3">
      <c r="E831" s="62"/>
      <c r="J831" s="50"/>
    </row>
    <row r="832" spans="5:10" s="28" customFormat="1" x14ac:dyDescent="0.3">
      <c r="E832" s="62"/>
      <c r="J832" s="50"/>
    </row>
    <row r="833" spans="5:10" s="28" customFormat="1" x14ac:dyDescent="0.3">
      <c r="E833" s="62"/>
      <c r="J833" s="50"/>
    </row>
    <row r="834" spans="5:10" s="28" customFormat="1" x14ac:dyDescent="0.3">
      <c r="E834" s="62"/>
      <c r="J834" s="50"/>
    </row>
    <row r="835" spans="5:10" s="28" customFormat="1" x14ac:dyDescent="0.3">
      <c r="E835" s="62"/>
      <c r="J835" s="50"/>
    </row>
    <row r="836" spans="5:10" s="28" customFormat="1" x14ac:dyDescent="0.3">
      <c r="E836" s="62"/>
      <c r="J836" s="50"/>
    </row>
    <row r="837" spans="5:10" s="28" customFormat="1" x14ac:dyDescent="0.3">
      <c r="E837" s="62"/>
      <c r="J837" s="50"/>
    </row>
    <row r="838" spans="5:10" s="28" customFormat="1" x14ac:dyDescent="0.3">
      <c r="E838" s="62"/>
      <c r="J838" s="50"/>
    </row>
    <row r="839" spans="5:10" s="28" customFormat="1" x14ac:dyDescent="0.3">
      <c r="E839" s="62"/>
      <c r="J839" s="50"/>
    </row>
    <row r="840" spans="5:10" s="28" customFormat="1" x14ac:dyDescent="0.3">
      <c r="E840" s="62"/>
      <c r="J840" s="50"/>
    </row>
    <row r="841" spans="5:10" s="28" customFormat="1" x14ac:dyDescent="0.3">
      <c r="E841" s="62"/>
      <c r="J841" s="50"/>
    </row>
    <row r="842" spans="5:10" s="28" customFormat="1" x14ac:dyDescent="0.3">
      <c r="E842" s="62"/>
      <c r="J842" s="50"/>
    </row>
    <row r="843" spans="5:10" s="28" customFormat="1" x14ac:dyDescent="0.3">
      <c r="E843" s="62"/>
      <c r="J843" s="50"/>
    </row>
    <row r="844" spans="5:10" s="28" customFormat="1" x14ac:dyDescent="0.3">
      <c r="E844" s="62"/>
      <c r="J844" s="50"/>
    </row>
    <row r="845" spans="5:10" s="28" customFormat="1" x14ac:dyDescent="0.3">
      <c r="E845" s="62"/>
      <c r="J845" s="50"/>
    </row>
    <row r="846" spans="5:10" s="28" customFormat="1" x14ac:dyDescent="0.3">
      <c r="E846" s="62"/>
      <c r="J846" s="50"/>
    </row>
    <row r="847" spans="5:10" s="28" customFormat="1" x14ac:dyDescent="0.3">
      <c r="E847" s="62"/>
      <c r="J847" s="50"/>
    </row>
    <row r="848" spans="5:10" s="28" customFormat="1" x14ac:dyDescent="0.3">
      <c r="E848" s="62"/>
      <c r="J848" s="50"/>
    </row>
    <row r="849" spans="5:10" s="28" customFormat="1" x14ac:dyDescent="0.3">
      <c r="E849" s="62"/>
      <c r="J849" s="50"/>
    </row>
    <row r="850" spans="5:10" s="28" customFormat="1" x14ac:dyDescent="0.3">
      <c r="E850" s="62"/>
      <c r="J850" s="50"/>
    </row>
    <row r="851" spans="5:10" s="28" customFormat="1" x14ac:dyDescent="0.3">
      <c r="E851" s="62"/>
      <c r="J851" s="50"/>
    </row>
    <row r="852" spans="5:10" s="28" customFormat="1" x14ac:dyDescent="0.3">
      <c r="E852" s="62"/>
      <c r="J852" s="50"/>
    </row>
    <row r="853" spans="5:10" s="28" customFormat="1" x14ac:dyDescent="0.3">
      <c r="E853" s="62"/>
      <c r="J853" s="50"/>
    </row>
    <row r="854" spans="5:10" s="28" customFormat="1" x14ac:dyDescent="0.3">
      <c r="E854" s="62"/>
      <c r="J854" s="50"/>
    </row>
    <row r="855" spans="5:10" s="28" customFormat="1" x14ac:dyDescent="0.3">
      <c r="E855" s="62"/>
      <c r="J855" s="50"/>
    </row>
    <row r="856" spans="5:10" s="28" customFormat="1" x14ac:dyDescent="0.3">
      <c r="E856" s="62"/>
      <c r="J856" s="50"/>
    </row>
    <row r="857" spans="5:10" s="28" customFormat="1" x14ac:dyDescent="0.3">
      <c r="E857" s="62"/>
      <c r="J857" s="50"/>
    </row>
    <row r="858" spans="5:10" s="28" customFormat="1" x14ac:dyDescent="0.3">
      <c r="E858" s="62"/>
      <c r="J858" s="50"/>
    </row>
    <row r="859" spans="5:10" s="28" customFormat="1" x14ac:dyDescent="0.3">
      <c r="E859" s="62"/>
      <c r="J859" s="50"/>
    </row>
    <row r="860" spans="5:10" s="28" customFormat="1" x14ac:dyDescent="0.3">
      <c r="E860" s="62"/>
      <c r="J860" s="50"/>
    </row>
    <row r="861" spans="5:10" s="28" customFormat="1" x14ac:dyDescent="0.3">
      <c r="E861" s="62"/>
      <c r="J861" s="50"/>
    </row>
    <row r="862" spans="5:10" s="28" customFormat="1" x14ac:dyDescent="0.3">
      <c r="E862" s="62"/>
      <c r="J862" s="50"/>
    </row>
    <row r="863" spans="5:10" s="28" customFormat="1" x14ac:dyDescent="0.3">
      <c r="E863" s="62"/>
      <c r="J863" s="50"/>
    </row>
    <row r="864" spans="5:10" s="28" customFormat="1" x14ac:dyDescent="0.3">
      <c r="E864" s="62"/>
      <c r="J864" s="50"/>
    </row>
    <row r="865" spans="5:10" s="28" customFormat="1" x14ac:dyDescent="0.3">
      <c r="E865" s="62"/>
      <c r="J865" s="50"/>
    </row>
    <row r="866" spans="5:10" s="28" customFormat="1" x14ac:dyDescent="0.3">
      <c r="E866" s="62"/>
      <c r="J866" s="50"/>
    </row>
    <row r="867" spans="5:10" s="28" customFormat="1" x14ac:dyDescent="0.3">
      <c r="E867" s="62"/>
      <c r="J867" s="50"/>
    </row>
    <row r="868" spans="5:10" s="28" customFormat="1" x14ac:dyDescent="0.3">
      <c r="E868" s="62"/>
      <c r="J868" s="50"/>
    </row>
    <row r="869" spans="5:10" s="28" customFormat="1" x14ac:dyDescent="0.3">
      <c r="E869" s="62"/>
      <c r="J869" s="50"/>
    </row>
    <row r="870" spans="5:10" s="28" customFormat="1" x14ac:dyDescent="0.3">
      <c r="E870" s="62"/>
      <c r="J870" s="50"/>
    </row>
    <row r="871" spans="5:10" s="28" customFormat="1" x14ac:dyDescent="0.3">
      <c r="E871" s="62"/>
      <c r="J871" s="50"/>
    </row>
    <row r="872" spans="5:10" s="28" customFormat="1" x14ac:dyDescent="0.3">
      <c r="E872" s="62"/>
      <c r="J872" s="50"/>
    </row>
    <row r="873" spans="5:10" s="28" customFormat="1" x14ac:dyDescent="0.3">
      <c r="E873" s="62"/>
      <c r="J873" s="50"/>
    </row>
    <row r="874" spans="5:10" s="28" customFormat="1" x14ac:dyDescent="0.3">
      <c r="E874" s="62"/>
      <c r="J874" s="50"/>
    </row>
    <row r="875" spans="5:10" s="28" customFormat="1" x14ac:dyDescent="0.3">
      <c r="E875" s="62"/>
      <c r="J875" s="50"/>
    </row>
    <row r="876" spans="5:10" s="28" customFormat="1" x14ac:dyDescent="0.3">
      <c r="E876" s="62"/>
      <c r="J876" s="50"/>
    </row>
    <row r="877" spans="5:10" s="28" customFormat="1" x14ac:dyDescent="0.3">
      <c r="E877" s="62"/>
      <c r="J877" s="50"/>
    </row>
    <row r="878" spans="5:10" s="28" customFormat="1" x14ac:dyDescent="0.3">
      <c r="E878" s="62"/>
      <c r="J878" s="50"/>
    </row>
    <row r="879" spans="5:10" s="28" customFormat="1" x14ac:dyDescent="0.3">
      <c r="E879" s="62"/>
      <c r="J879" s="50"/>
    </row>
    <row r="880" spans="5:10" s="28" customFormat="1" x14ac:dyDescent="0.3">
      <c r="E880" s="62"/>
      <c r="J880" s="50"/>
    </row>
    <row r="881" spans="5:10" s="28" customFormat="1" x14ac:dyDescent="0.3">
      <c r="E881" s="62"/>
      <c r="J881" s="50"/>
    </row>
    <row r="882" spans="5:10" s="28" customFormat="1" x14ac:dyDescent="0.3">
      <c r="E882" s="62"/>
      <c r="J882" s="50"/>
    </row>
    <row r="883" spans="5:10" s="28" customFormat="1" x14ac:dyDescent="0.3">
      <c r="E883" s="62"/>
      <c r="J883" s="50"/>
    </row>
    <row r="884" spans="5:10" s="28" customFormat="1" x14ac:dyDescent="0.3">
      <c r="E884" s="62"/>
      <c r="J884" s="50"/>
    </row>
    <row r="885" spans="5:10" s="28" customFormat="1" x14ac:dyDescent="0.3">
      <c r="E885" s="62"/>
      <c r="J885" s="50"/>
    </row>
    <row r="886" spans="5:10" s="28" customFormat="1" x14ac:dyDescent="0.3">
      <c r="E886" s="62"/>
      <c r="J886" s="50"/>
    </row>
    <row r="887" spans="5:10" s="28" customFormat="1" x14ac:dyDescent="0.3">
      <c r="E887" s="62"/>
      <c r="J887" s="50"/>
    </row>
    <row r="888" spans="5:10" s="28" customFormat="1" x14ac:dyDescent="0.3">
      <c r="E888" s="62"/>
      <c r="J888" s="50"/>
    </row>
    <row r="889" spans="5:10" s="28" customFormat="1" x14ac:dyDescent="0.3">
      <c r="E889" s="62"/>
      <c r="J889" s="50"/>
    </row>
    <row r="890" spans="5:10" s="28" customFormat="1" x14ac:dyDescent="0.3">
      <c r="E890" s="62"/>
      <c r="J890" s="50"/>
    </row>
    <row r="891" spans="5:10" s="28" customFormat="1" x14ac:dyDescent="0.3">
      <c r="E891" s="62"/>
      <c r="J891" s="50"/>
    </row>
    <row r="892" spans="5:10" s="28" customFormat="1" x14ac:dyDescent="0.3">
      <c r="E892" s="62"/>
      <c r="J892" s="50"/>
    </row>
    <row r="893" spans="5:10" s="28" customFormat="1" x14ac:dyDescent="0.3">
      <c r="E893" s="62"/>
      <c r="J893" s="50"/>
    </row>
    <row r="894" spans="5:10" s="28" customFormat="1" x14ac:dyDescent="0.3">
      <c r="E894" s="62"/>
      <c r="J894" s="50"/>
    </row>
    <row r="895" spans="5:10" s="28" customFormat="1" x14ac:dyDescent="0.3">
      <c r="E895" s="62"/>
      <c r="J895" s="50"/>
    </row>
    <row r="896" spans="5:10" s="28" customFormat="1" x14ac:dyDescent="0.3">
      <c r="E896" s="62"/>
      <c r="J896" s="50"/>
    </row>
    <row r="897" spans="5:10" s="28" customFormat="1" x14ac:dyDescent="0.3">
      <c r="E897" s="62"/>
      <c r="J897" s="50"/>
    </row>
    <row r="898" spans="5:10" s="28" customFormat="1" x14ac:dyDescent="0.3">
      <c r="E898" s="62"/>
      <c r="J898" s="50"/>
    </row>
    <row r="899" spans="5:10" s="28" customFormat="1" x14ac:dyDescent="0.3">
      <c r="E899" s="62"/>
      <c r="J899" s="50"/>
    </row>
    <row r="900" spans="5:10" s="28" customFormat="1" x14ac:dyDescent="0.3">
      <c r="E900" s="62"/>
      <c r="J900" s="50"/>
    </row>
    <row r="901" spans="5:10" s="28" customFormat="1" x14ac:dyDescent="0.3">
      <c r="E901" s="62"/>
      <c r="J901" s="50"/>
    </row>
    <row r="902" spans="5:10" s="28" customFormat="1" x14ac:dyDescent="0.3">
      <c r="E902" s="62"/>
      <c r="J902" s="50"/>
    </row>
    <row r="903" spans="5:10" s="28" customFormat="1" x14ac:dyDescent="0.3">
      <c r="E903" s="62"/>
      <c r="J903" s="50"/>
    </row>
    <row r="904" spans="5:10" s="28" customFormat="1" x14ac:dyDescent="0.3">
      <c r="E904" s="62"/>
      <c r="J904" s="50"/>
    </row>
    <row r="905" spans="5:10" s="28" customFormat="1" x14ac:dyDescent="0.3">
      <c r="E905" s="62"/>
      <c r="J905" s="50"/>
    </row>
    <row r="906" spans="5:10" s="28" customFormat="1" x14ac:dyDescent="0.3">
      <c r="E906" s="62"/>
      <c r="J906" s="50"/>
    </row>
    <row r="907" spans="5:10" s="28" customFormat="1" x14ac:dyDescent="0.3">
      <c r="E907" s="62"/>
      <c r="J907" s="50"/>
    </row>
    <row r="908" spans="5:10" s="28" customFormat="1" x14ac:dyDescent="0.3">
      <c r="E908" s="62"/>
      <c r="J908" s="50"/>
    </row>
    <row r="909" spans="5:10" s="28" customFormat="1" x14ac:dyDescent="0.3">
      <c r="E909" s="62"/>
      <c r="J909" s="50"/>
    </row>
    <row r="910" spans="5:10" s="28" customFormat="1" x14ac:dyDescent="0.3">
      <c r="E910" s="62"/>
      <c r="J910" s="50"/>
    </row>
    <row r="911" spans="5:10" s="28" customFormat="1" x14ac:dyDescent="0.3">
      <c r="E911" s="62"/>
      <c r="J911" s="50"/>
    </row>
    <row r="912" spans="5:10" s="28" customFormat="1" x14ac:dyDescent="0.3">
      <c r="E912" s="62"/>
      <c r="J912" s="50"/>
    </row>
    <row r="913" spans="5:10" s="28" customFormat="1" x14ac:dyDescent="0.3">
      <c r="E913" s="62"/>
      <c r="J913" s="50"/>
    </row>
    <row r="914" spans="5:10" s="28" customFormat="1" x14ac:dyDescent="0.3">
      <c r="E914" s="62"/>
      <c r="J914" s="50"/>
    </row>
    <row r="915" spans="5:10" s="28" customFormat="1" x14ac:dyDescent="0.3">
      <c r="E915" s="62"/>
      <c r="J915" s="50"/>
    </row>
    <row r="916" spans="5:10" s="28" customFormat="1" x14ac:dyDescent="0.3">
      <c r="E916" s="62"/>
      <c r="J916" s="50"/>
    </row>
    <row r="917" spans="5:10" s="28" customFormat="1" x14ac:dyDescent="0.3">
      <c r="E917" s="62"/>
      <c r="J917" s="50"/>
    </row>
    <row r="918" spans="5:10" s="28" customFormat="1" x14ac:dyDescent="0.3">
      <c r="E918" s="62"/>
      <c r="J918" s="50"/>
    </row>
    <row r="919" spans="5:10" s="28" customFormat="1" x14ac:dyDescent="0.3">
      <c r="E919" s="62"/>
      <c r="J919" s="50"/>
    </row>
    <row r="920" spans="5:10" s="28" customFormat="1" x14ac:dyDescent="0.3">
      <c r="E920" s="62"/>
      <c r="J920" s="50"/>
    </row>
    <row r="921" spans="5:10" s="28" customFormat="1" x14ac:dyDescent="0.3">
      <c r="E921" s="62"/>
      <c r="J921" s="50"/>
    </row>
    <row r="922" spans="5:10" s="28" customFormat="1" x14ac:dyDescent="0.3">
      <c r="E922" s="62"/>
      <c r="J922" s="50"/>
    </row>
    <row r="923" spans="5:10" s="28" customFormat="1" x14ac:dyDescent="0.3">
      <c r="E923" s="62"/>
      <c r="J923" s="50"/>
    </row>
    <row r="924" spans="5:10" s="28" customFormat="1" x14ac:dyDescent="0.3">
      <c r="E924" s="62"/>
      <c r="J924" s="50"/>
    </row>
    <row r="925" spans="5:10" s="28" customFormat="1" x14ac:dyDescent="0.3">
      <c r="E925" s="62"/>
      <c r="J925" s="50"/>
    </row>
    <row r="926" spans="5:10" s="28" customFormat="1" x14ac:dyDescent="0.3">
      <c r="E926" s="62"/>
      <c r="J926" s="50"/>
    </row>
    <row r="927" spans="5:10" s="28" customFormat="1" x14ac:dyDescent="0.3">
      <c r="E927" s="62"/>
      <c r="J927" s="50"/>
    </row>
    <row r="928" spans="5:10" s="28" customFormat="1" x14ac:dyDescent="0.3">
      <c r="E928" s="62"/>
      <c r="J928" s="50"/>
    </row>
    <row r="929" spans="5:10" s="28" customFormat="1" x14ac:dyDescent="0.3">
      <c r="E929" s="62"/>
      <c r="J929" s="50"/>
    </row>
    <row r="930" spans="5:10" s="28" customFormat="1" x14ac:dyDescent="0.3">
      <c r="E930" s="62"/>
      <c r="J930" s="50"/>
    </row>
    <row r="931" spans="5:10" s="28" customFormat="1" x14ac:dyDescent="0.3">
      <c r="E931" s="62"/>
      <c r="J931" s="50"/>
    </row>
    <row r="932" spans="5:10" s="28" customFormat="1" x14ac:dyDescent="0.3">
      <c r="E932" s="62"/>
      <c r="J932" s="50"/>
    </row>
    <row r="933" spans="5:10" s="28" customFormat="1" x14ac:dyDescent="0.3">
      <c r="E933" s="62"/>
      <c r="J933" s="50"/>
    </row>
    <row r="934" spans="5:10" s="28" customFormat="1" x14ac:dyDescent="0.3">
      <c r="E934" s="62"/>
      <c r="J934" s="50"/>
    </row>
    <row r="935" spans="5:10" s="28" customFormat="1" x14ac:dyDescent="0.3">
      <c r="E935" s="62"/>
      <c r="J935" s="50"/>
    </row>
    <row r="936" spans="5:10" s="28" customFormat="1" x14ac:dyDescent="0.3">
      <c r="E936" s="62"/>
      <c r="J936" s="50"/>
    </row>
    <row r="937" spans="5:10" s="28" customFormat="1" x14ac:dyDescent="0.3">
      <c r="E937" s="62"/>
      <c r="J937" s="50"/>
    </row>
    <row r="938" spans="5:10" s="28" customFormat="1" x14ac:dyDescent="0.3">
      <c r="E938" s="62"/>
      <c r="J938" s="50"/>
    </row>
    <row r="939" spans="5:10" s="28" customFormat="1" x14ac:dyDescent="0.3">
      <c r="E939" s="62"/>
      <c r="J939" s="50"/>
    </row>
    <row r="940" spans="5:10" s="28" customFormat="1" x14ac:dyDescent="0.3">
      <c r="E940" s="62"/>
      <c r="J940" s="50"/>
    </row>
    <row r="941" spans="5:10" s="28" customFormat="1" x14ac:dyDescent="0.3">
      <c r="E941" s="62"/>
      <c r="J941" s="50"/>
    </row>
    <row r="942" spans="5:10" s="28" customFormat="1" x14ac:dyDescent="0.3">
      <c r="E942" s="62"/>
      <c r="J942" s="50"/>
    </row>
    <row r="943" spans="5:10" s="28" customFormat="1" x14ac:dyDescent="0.3">
      <c r="E943" s="62"/>
      <c r="J943" s="50"/>
    </row>
    <row r="944" spans="5:10" s="28" customFormat="1" x14ac:dyDescent="0.3">
      <c r="E944" s="62"/>
      <c r="J944" s="50"/>
    </row>
    <row r="945" spans="5:10" s="28" customFormat="1" x14ac:dyDescent="0.3">
      <c r="E945" s="62"/>
      <c r="J945" s="50"/>
    </row>
    <row r="946" spans="5:10" s="28" customFormat="1" x14ac:dyDescent="0.3">
      <c r="E946" s="62"/>
      <c r="J946" s="50"/>
    </row>
    <row r="947" spans="5:10" s="28" customFormat="1" x14ac:dyDescent="0.3">
      <c r="E947" s="62"/>
      <c r="J947" s="50"/>
    </row>
    <row r="948" spans="5:10" s="28" customFormat="1" x14ac:dyDescent="0.3">
      <c r="E948" s="62"/>
      <c r="J948" s="50"/>
    </row>
    <row r="949" spans="5:10" s="28" customFormat="1" x14ac:dyDescent="0.3">
      <c r="E949" s="62"/>
      <c r="J949" s="50"/>
    </row>
    <row r="950" spans="5:10" s="28" customFormat="1" x14ac:dyDescent="0.3">
      <c r="E950" s="62"/>
      <c r="J950" s="50"/>
    </row>
    <row r="951" spans="5:10" s="28" customFormat="1" x14ac:dyDescent="0.3">
      <c r="E951" s="62"/>
      <c r="J951" s="50"/>
    </row>
    <row r="952" spans="5:10" s="28" customFormat="1" x14ac:dyDescent="0.3">
      <c r="E952" s="62"/>
      <c r="J952" s="50"/>
    </row>
    <row r="953" spans="5:10" s="28" customFormat="1" x14ac:dyDescent="0.3">
      <c r="E953" s="62"/>
      <c r="J953" s="50"/>
    </row>
    <row r="954" spans="5:10" s="28" customFormat="1" x14ac:dyDescent="0.3">
      <c r="E954" s="62"/>
      <c r="J954" s="50"/>
    </row>
    <row r="955" spans="5:10" s="28" customFormat="1" x14ac:dyDescent="0.3">
      <c r="E955" s="62"/>
      <c r="J955" s="50"/>
    </row>
    <row r="956" spans="5:10" s="28" customFormat="1" x14ac:dyDescent="0.3">
      <c r="E956" s="62"/>
      <c r="J956" s="50"/>
    </row>
    <row r="957" spans="5:10" s="28" customFormat="1" x14ac:dyDescent="0.3">
      <c r="E957" s="62"/>
      <c r="J957" s="50"/>
    </row>
    <row r="958" spans="5:10" s="28" customFormat="1" x14ac:dyDescent="0.3">
      <c r="E958" s="62"/>
      <c r="J958" s="50"/>
    </row>
    <row r="959" spans="5:10" s="28" customFormat="1" x14ac:dyDescent="0.3">
      <c r="E959" s="62"/>
      <c r="J959" s="50"/>
    </row>
    <row r="960" spans="5:10" s="28" customFormat="1" x14ac:dyDescent="0.3">
      <c r="E960" s="62"/>
      <c r="J960" s="50"/>
    </row>
    <row r="961" spans="5:10" s="28" customFormat="1" x14ac:dyDescent="0.3">
      <c r="E961" s="62"/>
      <c r="J961" s="50"/>
    </row>
    <row r="962" spans="5:10" s="28" customFormat="1" x14ac:dyDescent="0.3">
      <c r="E962" s="62"/>
      <c r="J962" s="50"/>
    </row>
    <row r="963" spans="5:10" s="28" customFormat="1" x14ac:dyDescent="0.3">
      <c r="E963" s="62"/>
      <c r="J963" s="50"/>
    </row>
    <row r="964" spans="5:10" s="28" customFormat="1" x14ac:dyDescent="0.3">
      <c r="E964" s="62"/>
      <c r="J964" s="50"/>
    </row>
    <row r="965" spans="5:10" s="28" customFormat="1" x14ac:dyDescent="0.3">
      <c r="E965" s="62"/>
      <c r="J965" s="50"/>
    </row>
    <row r="966" spans="5:10" s="28" customFormat="1" x14ac:dyDescent="0.3">
      <c r="E966" s="62"/>
      <c r="J966" s="50"/>
    </row>
    <row r="967" spans="5:10" s="28" customFormat="1" x14ac:dyDescent="0.3">
      <c r="E967" s="62"/>
      <c r="J967" s="50"/>
    </row>
    <row r="968" spans="5:10" s="28" customFormat="1" x14ac:dyDescent="0.3">
      <c r="E968" s="62"/>
      <c r="J968" s="50"/>
    </row>
    <row r="969" spans="5:10" s="28" customFormat="1" x14ac:dyDescent="0.3">
      <c r="E969" s="62"/>
      <c r="J969" s="50"/>
    </row>
    <row r="970" spans="5:10" s="28" customFormat="1" x14ac:dyDescent="0.3">
      <c r="E970" s="62"/>
      <c r="J970" s="50"/>
    </row>
    <row r="971" spans="5:10" s="28" customFormat="1" x14ac:dyDescent="0.3">
      <c r="E971" s="62"/>
      <c r="J971" s="50"/>
    </row>
    <row r="972" spans="5:10" s="28" customFormat="1" x14ac:dyDescent="0.3">
      <c r="E972" s="62"/>
      <c r="J972" s="50"/>
    </row>
    <row r="973" spans="5:10" s="28" customFormat="1" x14ac:dyDescent="0.3">
      <c r="E973" s="62"/>
      <c r="J973" s="50"/>
    </row>
    <row r="974" spans="5:10" s="28" customFormat="1" x14ac:dyDescent="0.3">
      <c r="E974" s="62"/>
      <c r="J974" s="50"/>
    </row>
    <row r="975" spans="5:10" s="28" customFormat="1" x14ac:dyDescent="0.3">
      <c r="E975" s="62"/>
      <c r="J975" s="50"/>
    </row>
    <row r="976" spans="5:10" s="28" customFormat="1" x14ac:dyDescent="0.3">
      <c r="E976" s="62"/>
      <c r="J976" s="50"/>
    </row>
    <row r="977" spans="5:10" s="28" customFormat="1" x14ac:dyDescent="0.3">
      <c r="E977" s="62"/>
      <c r="J977" s="50"/>
    </row>
    <row r="978" spans="5:10" s="28" customFormat="1" x14ac:dyDescent="0.3">
      <c r="E978" s="62"/>
      <c r="J978" s="50"/>
    </row>
    <row r="979" spans="5:10" s="28" customFormat="1" x14ac:dyDescent="0.3">
      <c r="E979" s="62"/>
      <c r="J979" s="50"/>
    </row>
    <row r="980" spans="5:10" s="28" customFormat="1" x14ac:dyDescent="0.3">
      <c r="E980" s="62"/>
      <c r="J980" s="50"/>
    </row>
    <row r="981" spans="5:10" s="28" customFormat="1" x14ac:dyDescent="0.3">
      <c r="E981" s="62"/>
      <c r="J981" s="50"/>
    </row>
    <row r="982" spans="5:10" s="28" customFormat="1" x14ac:dyDescent="0.3">
      <c r="E982" s="62"/>
      <c r="J982" s="50"/>
    </row>
    <row r="983" spans="5:10" s="28" customFormat="1" x14ac:dyDescent="0.3">
      <c r="E983" s="62"/>
      <c r="J983" s="50"/>
    </row>
    <row r="984" spans="5:10" s="28" customFormat="1" x14ac:dyDescent="0.3">
      <c r="E984" s="62"/>
      <c r="J984" s="50"/>
    </row>
    <row r="985" spans="5:10" s="28" customFormat="1" x14ac:dyDescent="0.3">
      <c r="E985" s="62"/>
      <c r="J985" s="50"/>
    </row>
    <row r="986" spans="5:10" s="28" customFormat="1" x14ac:dyDescent="0.3">
      <c r="E986" s="62"/>
      <c r="J986" s="50"/>
    </row>
    <row r="987" spans="5:10" s="28" customFormat="1" x14ac:dyDescent="0.3">
      <c r="E987" s="62"/>
      <c r="J987" s="50"/>
    </row>
    <row r="988" spans="5:10" s="28" customFormat="1" x14ac:dyDescent="0.3">
      <c r="E988" s="62"/>
      <c r="J988" s="50"/>
    </row>
    <row r="989" spans="5:10" s="28" customFormat="1" x14ac:dyDescent="0.3">
      <c r="E989" s="62"/>
      <c r="J989" s="50"/>
    </row>
    <row r="990" spans="5:10" s="28" customFormat="1" x14ac:dyDescent="0.3">
      <c r="E990" s="62"/>
      <c r="J990" s="50"/>
    </row>
    <row r="991" spans="5:10" s="28" customFormat="1" x14ac:dyDescent="0.3">
      <c r="E991" s="62"/>
      <c r="J991" s="50"/>
    </row>
    <row r="992" spans="5:10" s="28" customFormat="1" x14ac:dyDescent="0.3">
      <c r="E992" s="62"/>
      <c r="J992" s="50"/>
    </row>
    <row r="993" spans="5:10" s="28" customFormat="1" x14ac:dyDescent="0.3">
      <c r="E993" s="62"/>
      <c r="J993" s="50"/>
    </row>
    <row r="994" spans="5:10" s="28" customFormat="1" x14ac:dyDescent="0.3">
      <c r="E994" s="62"/>
      <c r="J994" s="50"/>
    </row>
    <row r="995" spans="5:10" s="28" customFormat="1" x14ac:dyDescent="0.3">
      <c r="E995" s="62"/>
      <c r="J995" s="50"/>
    </row>
    <row r="996" spans="5:10" s="28" customFormat="1" x14ac:dyDescent="0.3">
      <c r="E996" s="62"/>
      <c r="J996" s="50"/>
    </row>
    <row r="997" spans="5:10" s="28" customFormat="1" x14ac:dyDescent="0.3">
      <c r="E997" s="62"/>
      <c r="J997" s="50"/>
    </row>
    <row r="998" spans="5:10" s="28" customFormat="1" x14ac:dyDescent="0.3">
      <c r="E998" s="62"/>
      <c r="J998" s="50"/>
    </row>
    <row r="999" spans="5:10" s="28" customFormat="1" x14ac:dyDescent="0.3">
      <c r="E999" s="62"/>
      <c r="J999" s="50"/>
    </row>
    <row r="1000" spans="5:10" s="28" customFormat="1" x14ac:dyDescent="0.3">
      <c r="E1000" s="62"/>
      <c r="J1000" s="50"/>
    </row>
    <row r="1001" spans="5:10" s="28" customFormat="1" x14ac:dyDescent="0.3">
      <c r="E1001" s="62"/>
      <c r="J1001" s="50"/>
    </row>
    <row r="1002" spans="5:10" s="28" customFormat="1" x14ac:dyDescent="0.3">
      <c r="E1002" s="62"/>
      <c r="J1002" s="50"/>
    </row>
    <row r="1003" spans="5:10" s="28" customFormat="1" x14ac:dyDescent="0.3">
      <c r="E1003" s="62"/>
      <c r="J1003" s="50"/>
    </row>
    <row r="1004" spans="5:10" s="28" customFormat="1" x14ac:dyDescent="0.3">
      <c r="E1004" s="62"/>
      <c r="J1004" s="50"/>
    </row>
    <row r="1005" spans="5:10" s="28" customFormat="1" x14ac:dyDescent="0.3">
      <c r="E1005" s="62"/>
      <c r="J1005" s="50"/>
    </row>
    <row r="1006" spans="5:10" s="28" customFormat="1" x14ac:dyDescent="0.3">
      <c r="E1006" s="62"/>
      <c r="J1006" s="50"/>
    </row>
    <row r="1007" spans="5:10" s="28" customFormat="1" x14ac:dyDescent="0.3">
      <c r="E1007" s="62"/>
      <c r="J1007" s="50"/>
    </row>
    <row r="1008" spans="5:10" s="28" customFormat="1" x14ac:dyDescent="0.3">
      <c r="E1008" s="62"/>
      <c r="J1008" s="50"/>
    </row>
    <row r="1009" spans="5:10" s="28" customFormat="1" x14ac:dyDescent="0.3">
      <c r="E1009" s="62"/>
      <c r="J1009" s="50"/>
    </row>
    <row r="1010" spans="5:10" s="28" customFormat="1" x14ac:dyDescent="0.3">
      <c r="E1010" s="62"/>
      <c r="J1010" s="50"/>
    </row>
    <row r="1011" spans="5:10" s="28" customFormat="1" x14ac:dyDescent="0.3">
      <c r="E1011" s="62"/>
      <c r="J1011" s="50"/>
    </row>
    <row r="1012" spans="5:10" s="28" customFormat="1" x14ac:dyDescent="0.3">
      <c r="E1012" s="62"/>
      <c r="J1012" s="50"/>
    </row>
    <row r="1013" spans="5:10" s="28" customFormat="1" x14ac:dyDescent="0.3">
      <c r="E1013" s="62"/>
      <c r="J1013" s="50"/>
    </row>
    <row r="1014" spans="5:10" s="28" customFormat="1" x14ac:dyDescent="0.3">
      <c r="E1014" s="62"/>
      <c r="J1014" s="50"/>
    </row>
    <row r="1015" spans="5:10" s="28" customFormat="1" x14ac:dyDescent="0.3">
      <c r="E1015" s="62"/>
      <c r="J1015" s="50"/>
    </row>
    <row r="1016" spans="5:10" s="28" customFormat="1" x14ac:dyDescent="0.3">
      <c r="E1016" s="62"/>
      <c r="J1016" s="50"/>
    </row>
    <row r="1017" spans="5:10" s="28" customFormat="1" x14ac:dyDescent="0.3">
      <c r="E1017" s="62"/>
      <c r="J1017" s="50"/>
    </row>
    <row r="1018" spans="5:10" s="28" customFormat="1" x14ac:dyDescent="0.3">
      <c r="E1018" s="62"/>
      <c r="J1018" s="50"/>
    </row>
    <row r="1019" spans="5:10" s="28" customFormat="1" x14ac:dyDescent="0.3">
      <c r="E1019" s="62"/>
      <c r="J1019" s="50"/>
    </row>
    <row r="1020" spans="5:10" s="28" customFormat="1" x14ac:dyDescent="0.3">
      <c r="E1020" s="62"/>
      <c r="J1020" s="50"/>
    </row>
    <row r="1021" spans="5:10" s="28" customFormat="1" x14ac:dyDescent="0.3">
      <c r="E1021" s="62"/>
      <c r="J1021" s="50"/>
    </row>
    <row r="1022" spans="5:10" s="28" customFormat="1" x14ac:dyDescent="0.3">
      <c r="E1022" s="62"/>
      <c r="J1022" s="50"/>
    </row>
    <row r="1023" spans="5:10" s="28" customFormat="1" x14ac:dyDescent="0.3">
      <c r="E1023" s="62"/>
      <c r="J1023" s="50"/>
    </row>
    <row r="1024" spans="5:10" s="28" customFormat="1" x14ac:dyDescent="0.3">
      <c r="E1024" s="62"/>
      <c r="J1024" s="50"/>
    </row>
    <row r="1025" spans="5:10" s="28" customFormat="1" x14ac:dyDescent="0.3">
      <c r="E1025" s="62"/>
      <c r="J1025" s="50"/>
    </row>
    <row r="1026" spans="5:10" s="28" customFormat="1" x14ac:dyDescent="0.3">
      <c r="E1026" s="62"/>
      <c r="J1026" s="50"/>
    </row>
    <row r="1027" spans="5:10" s="28" customFormat="1" x14ac:dyDescent="0.3">
      <c r="E1027" s="62"/>
      <c r="J1027" s="50"/>
    </row>
    <row r="1028" spans="5:10" s="28" customFormat="1" x14ac:dyDescent="0.3">
      <c r="E1028" s="62"/>
      <c r="J1028" s="50"/>
    </row>
    <row r="1029" spans="5:10" s="28" customFormat="1" x14ac:dyDescent="0.3">
      <c r="E1029" s="62"/>
      <c r="J1029" s="50"/>
    </row>
    <row r="1030" spans="5:10" s="28" customFormat="1" x14ac:dyDescent="0.3">
      <c r="E1030" s="62"/>
      <c r="J1030" s="50"/>
    </row>
    <row r="1031" spans="5:10" s="28" customFormat="1" x14ac:dyDescent="0.3">
      <c r="E1031" s="62"/>
      <c r="J1031" s="50"/>
    </row>
    <row r="1032" spans="5:10" s="28" customFormat="1" x14ac:dyDescent="0.3">
      <c r="E1032" s="62"/>
      <c r="J1032" s="50"/>
    </row>
    <row r="1033" spans="5:10" s="28" customFormat="1" x14ac:dyDescent="0.3">
      <c r="E1033" s="62"/>
      <c r="J1033" s="50"/>
    </row>
    <row r="1034" spans="5:10" s="28" customFormat="1" x14ac:dyDescent="0.3">
      <c r="E1034" s="62"/>
      <c r="J1034" s="50"/>
    </row>
    <row r="1035" spans="5:10" s="28" customFormat="1" x14ac:dyDescent="0.3">
      <c r="E1035" s="62"/>
      <c r="J1035" s="50"/>
    </row>
    <row r="1036" spans="5:10" s="28" customFormat="1" x14ac:dyDescent="0.3">
      <c r="E1036" s="62"/>
      <c r="J1036" s="50"/>
    </row>
    <row r="1037" spans="5:10" s="28" customFormat="1" x14ac:dyDescent="0.3">
      <c r="E1037" s="62"/>
      <c r="J1037" s="50"/>
    </row>
    <row r="1038" spans="5:10" s="28" customFormat="1" x14ac:dyDescent="0.3">
      <c r="E1038" s="62"/>
      <c r="J1038" s="50"/>
    </row>
    <row r="1039" spans="5:10" s="28" customFormat="1" x14ac:dyDescent="0.3">
      <c r="E1039" s="62"/>
      <c r="J1039" s="50"/>
    </row>
    <row r="1040" spans="5:10" s="28" customFormat="1" x14ac:dyDescent="0.3">
      <c r="E1040" s="62"/>
      <c r="J1040" s="50"/>
    </row>
    <row r="1041" spans="5:10" s="28" customFormat="1" x14ac:dyDescent="0.3">
      <c r="E1041" s="62"/>
      <c r="J1041" s="50"/>
    </row>
    <row r="1042" spans="5:10" s="28" customFormat="1" x14ac:dyDescent="0.3">
      <c r="E1042" s="62"/>
      <c r="J1042" s="50"/>
    </row>
    <row r="1043" spans="5:10" s="28" customFormat="1" x14ac:dyDescent="0.3">
      <c r="E1043" s="62"/>
      <c r="J1043" s="50"/>
    </row>
    <row r="1044" spans="5:10" s="28" customFormat="1" x14ac:dyDescent="0.3">
      <c r="E1044" s="62"/>
      <c r="J1044" s="50"/>
    </row>
    <row r="1045" spans="5:10" s="28" customFormat="1" x14ac:dyDescent="0.3">
      <c r="E1045" s="62"/>
      <c r="J1045" s="50"/>
    </row>
    <row r="1046" spans="5:10" s="28" customFormat="1" x14ac:dyDescent="0.3">
      <c r="E1046" s="62"/>
      <c r="J1046" s="50"/>
    </row>
    <row r="1047" spans="5:10" s="28" customFormat="1" x14ac:dyDescent="0.3">
      <c r="E1047" s="62"/>
      <c r="J1047" s="50"/>
    </row>
    <row r="1048" spans="5:10" s="28" customFormat="1" x14ac:dyDescent="0.3">
      <c r="E1048" s="62"/>
      <c r="J1048" s="50"/>
    </row>
    <row r="1049" spans="5:10" s="28" customFormat="1" x14ac:dyDescent="0.3">
      <c r="E1049" s="62"/>
      <c r="J1049" s="50"/>
    </row>
    <row r="1050" spans="5:10" s="28" customFormat="1" x14ac:dyDescent="0.3">
      <c r="E1050" s="62"/>
      <c r="J1050" s="50"/>
    </row>
    <row r="1051" spans="5:10" s="28" customFormat="1" x14ac:dyDescent="0.3">
      <c r="E1051" s="62"/>
      <c r="J1051" s="50"/>
    </row>
    <row r="1052" spans="5:10" s="28" customFormat="1" x14ac:dyDescent="0.3">
      <c r="E1052" s="62"/>
      <c r="J1052" s="50"/>
    </row>
    <row r="1053" spans="5:10" s="28" customFormat="1" x14ac:dyDescent="0.3">
      <c r="E1053" s="62"/>
      <c r="J1053" s="50"/>
    </row>
    <row r="1054" spans="5:10" s="28" customFormat="1" x14ac:dyDescent="0.3">
      <c r="E1054" s="62"/>
      <c r="J1054" s="50"/>
    </row>
    <row r="1055" spans="5:10" s="28" customFormat="1" x14ac:dyDescent="0.3">
      <c r="E1055" s="62"/>
      <c r="J1055" s="50"/>
    </row>
    <row r="1056" spans="5:10" s="28" customFormat="1" x14ac:dyDescent="0.3">
      <c r="E1056" s="62"/>
      <c r="J1056" s="50"/>
    </row>
    <row r="1057" spans="5:10" s="28" customFormat="1" x14ac:dyDescent="0.3">
      <c r="E1057" s="62"/>
      <c r="J1057" s="50"/>
    </row>
    <row r="1058" spans="5:10" s="28" customFormat="1" x14ac:dyDescent="0.3">
      <c r="E1058" s="62"/>
      <c r="J1058" s="50"/>
    </row>
    <row r="1059" spans="5:10" s="28" customFormat="1" x14ac:dyDescent="0.3">
      <c r="E1059" s="62"/>
      <c r="J1059" s="50"/>
    </row>
    <row r="1060" spans="5:10" s="28" customFormat="1" x14ac:dyDescent="0.3">
      <c r="E1060" s="62"/>
      <c r="J1060" s="50"/>
    </row>
    <row r="1061" spans="5:10" s="28" customFormat="1" x14ac:dyDescent="0.3">
      <c r="E1061" s="62"/>
      <c r="J1061" s="50"/>
    </row>
    <row r="1062" spans="5:10" s="28" customFormat="1" x14ac:dyDescent="0.3">
      <c r="E1062" s="62"/>
      <c r="J1062" s="50"/>
    </row>
    <row r="1063" spans="5:10" s="28" customFormat="1" x14ac:dyDescent="0.3">
      <c r="E1063" s="62"/>
      <c r="J1063" s="50"/>
    </row>
    <row r="1064" spans="5:10" s="28" customFormat="1" x14ac:dyDescent="0.3">
      <c r="E1064" s="62"/>
      <c r="J1064" s="50"/>
    </row>
    <row r="1065" spans="5:10" s="28" customFormat="1" x14ac:dyDescent="0.3">
      <c r="E1065" s="62"/>
      <c r="J1065" s="50"/>
    </row>
    <row r="1066" spans="5:10" s="28" customFormat="1" x14ac:dyDescent="0.3">
      <c r="E1066" s="62"/>
      <c r="J1066" s="50"/>
    </row>
    <row r="1067" spans="5:10" s="28" customFormat="1" x14ac:dyDescent="0.3">
      <c r="E1067" s="62"/>
      <c r="J1067" s="50"/>
    </row>
    <row r="1068" spans="5:10" s="28" customFormat="1" x14ac:dyDescent="0.3">
      <c r="E1068" s="62"/>
      <c r="J1068" s="50"/>
    </row>
    <row r="1069" spans="5:10" s="28" customFormat="1" x14ac:dyDescent="0.3">
      <c r="E1069" s="62"/>
      <c r="J1069" s="50"/>
    </row>
    <row r="1070" spans="5:10" s="28" customFormat="1" x14ac:dyDescent="0.3">
      <c r="E1070" s="62"/>
      <c r="J1070" s="50"/>
    </row>
    <row r="1071" spans="5:10" s="28" customFormat="1" x14ac:dyDescent="0.3">
      <c r="E1071" s="62"/>
      <c r="J1071" s="50"/>
    </row>
    <row r="1072" spans="5:10" s="28" customFormat="1" x14ac:dyDescent="0.3">
      <c r="E1072" s="62"/>
      <c r="J1072" s="50"/>
    </row>
    <row r="1073" spans="5:10" s="28" customFormat="1" x14ac:dyDescent="0.3">
      <c r="E1073" s="62"/>
      <c r="J1073" s="50"/>
    </row>
    <row r="1074" spans="5:10" s="28" customFormat="1" x14ac:dyDescent="0.3">
      <c r="E1074" s="62"/>
      <c r="J1074" s="50"/>
    </row>
    <row r="1075" spans="5:10" s="28" customFormat="1" x14ac:dyDescent="0.3">
      <c r="E1075" s="62"/>
      <c r="J1075" s="50"/>
    </row>
    <row r="1076" spans="5:10" s="28" customFormat="1" x14ac:dyDescent="0.3">
      <c r="E1076" s="62"/>
      <c r="J1076" s="50"/>
    </row>
    <row r="1077" spans="5:10" s="28" customFormat="1" x14ac:dyDescent="0.3">
      <c r="E1077" s="62"/>
      <c r="J1077" s="50"/>
    </row>
    <row r="1078" spans="5:10" s="28" customFormat="1" x14ac:dyDescent="0.3">
      <c r="E1078" s="62"/>
      <c r="J1078" s="50"/>
    </row>
    <row r="1079" spans="5:10" s="28" customFormat="1" x14ac:dyDescent="0.3">
      <c r="E1079" s="62"/>
      <c r="J1079" s="50"/>
    </row>
    <row r="1080" spans="5:10" s="28" customFormat="1" x14ac:dyDescent="0.3">
      <c r="E1080" s="62"/>
      <c r="J1080" s="50"/>
    </row>
    <row r="1081" spans="5:10" s="28" customFormat="1" x14ac:dyDescent="0.3">
      <c r="E1081" s="62"/>
      <c r="J1081" s="50"/>
    </row>
    <row r="1082" spans="5:10" s="28" customFormat="1" x14ac:dyDescent="0.3">
      <c r="E1082" s="62"/>
      <c r="J1082" s="50"/>
    </row>
    <row r="1083" spans="5:10" s="28" customFormat="1" x14ac:dyDescent="0.3">
      <c r="E1083" s="62"/>
      <c r="J1083" s="50"/>
    </row>
    <row r="1084" spans="5:10" s="28" customFormat="1" x14ac:dyDescent="0.3">
      <c r="E1084" s="62"/>
      <c r="J1084" s="50"/>
    </row>
    <row r="1085" spans="5:10" s="28" customFormat="1" x14ac:dyDescent="0.3">
      <c r="E1085" s="62"/>
      <c r="J1085" s="50"/>
    </row>
    <row r="1086" spans="5:10" s="28" customFormat="1" x14ac:dyDescent="0.3">
      <c r="E1086" s="62"/>
      <c r="J1086" s="50"/>
    </row>
    <row r="1087" spans="5:10" s="28" customFormat="1" x14ac:dyDescent="0.3">
      <c r="E1087" s="62"/>
      <c r="J1087" s="50"/>
    </row>
    <row r="1088" spans="5:10" s="28" customFormat="1" x14ac:dyDescent="0.3">
      <c r="E1088" s="62"/>
      <c r="J1088" s="50"/>
    </row>
    <row r="1089" spans="5:10" s="28" customFormat="1" x14ac:dyDescent="0.3">
      <c r="E1089" s="62"/>
      <c r="J1089" s="50"/>
    </row>
    <row r="1090" spans="5:10" s="28" customFormat="1" x14ac:dyDescent="0.3">
      <c r="E1090" s="62"/>
      <c r="J1090" s="50"/>
    </row>
    <row r="1091" spans="5:10" s="28" customFormat="1" x14ac:dyDescent="0.3">
      <c r="E1091" s="62"/>
      <c r="J1091" s="50"/>
    </row>
    <row r="1092" spans="5:10" s="28" customFormat="1" x14ac:dyDescent="0.3">
      <c r="E1092" s="62"/>
      <c r="J1092" s="50"/>
    </row>
    <row r="1093" spans="5:10" s="28" customFormat="1" x14ac:dyDescent="0.3">
      <c r="E1093" s="62"/>
      <c r="J1093" s="50"/>
    </row>
    <row r="1094" spans="5:10" s="28" customFormat="1" x14ac:dyDescent="0.3">
      <c r="E1094" s="62"/>
      <c r="J1094" s="50"/>
    </row>
    <row r="1095" spans="5:10" s="28" customFormat="1" x14ac:dyDescent="0.3">
      <c r="E1095" s="62"/>
      <c r="J1095" s="50"/>
    </row>
    <row r="1096" spans="5:10" s="28" customFormat="1" x14ac:dyDescent="0.3">
      <c r="E1096" s="62"/>
      <c r="J1096" s="50"/>
    </row>
    <row r="1097" spans="5:10" s="28" customFormat="1" x14ac:dyDescent="0.3">
      <c r="E1097" s="62"/>
      <c r="J1097" s="50"/>
    </row>
    <row r="1098" spans="5:10" s="28" customFormat="1" x14ac:dyDescent="0.3">
      <c r="E1098" s="62"/>
      <c r="J1098" s="50"/>
    </row>
    <row r="1099" spans="5:10" s="28" customFormat="1" x14ac:dyDescent="0.3">
      <c r="E1099" s="62"/>
      <c r="J1099" s="50"/>
    </row>
    <row r="1100" spans="5:10" s="28" customFormat="1" x14ac:dyDescent="0.3">
      <c r="E1100" s="62"/>
      <c r="J1100" s="50"/>
    </row>
    <row r="1101" spans="5:10" s="28" customFormat="1" x14ac:dyDescent="0.3">
      <c r="E1101" s="62"/>
      <c r="J1101" s="50"/>
    </row>
    <row r="1102" spans="5:10" s="28" customFormat="1" x14ac:dyDescent="0.3">
      <c r="E1102" s="62"/>
      <c r="J1102" s="50"/>
    </row>
    <row r="1103" spans="5:10" s="28" customFormat="1" x14ac:dyDescent="0.3">
      <c r="E1103" s="62"/>
      <c r="J1103" s="50"/>
    </row>
    <row r="1104" spans="5:10" s="28" customFormat="1" x14ac:dyDescent="0.3">
      <c r="E1104" s="62"/>
      <c r="J1104" s="50"/>
    </row>
    <row r="1105" spans="5:10" s="28" customFormat="1" x14ac:dyDescent="0.3">
      <c r="E1105" s="62"/>
      <c r="J1105" s="50"/>
    </row>
    <row r="1106" spans="5:10" s="28" customFormat="1" x14ac:dyDescent="0.3">
      <c r="E1106" s="62"/>
      <c r="J1106" s="50"/>
    </row>
    <row r="1107" spans="5:10" s="28" customFormat="1" x14ac:dyDescent="0.3">
      <c r="E1107" s="62"/>
      <c r="J1107" s="50"/>
    </row>
    <row r="1108" spans="5:10" s="28" customFormat="1" x14ac:dyDescent="0.3">
      <c r="E1108" s="62"/>
      <c r="J1108" s="50"/>
    </row>
    <row r="1109" spans="5:10" s="28" customFormat="1" x14ac:dyDescent="0.3">
      <c r="E1109" s="62"/>
      <c r="J1109" s="50"/>
    </row>
    <row r="1110" spans="5:10" s="28" customFormat="1" x14ac:dyDescent="0.3">
      <c r="E1110" s="62"/>
      <c r="J1110" s="50"/>
    </row>
    <row r="1111" spans="5:10" s="28" customFormat="1" x14ac:dyDescent="0.3">
      <c r="E1111" s="62"/>
      <c r="J1111" s="50"/>
    </row>
    <row r="1112" spans="5:10" s="28" customFormat="1" x14ac:dyDescent="0.3">
      <c r="E1112" s="62"/>
      <c r="J1112" s="50"/>
    </row>
    <row r="1113" spans="5:10" s="28" customFormat="1" x14ac:dyDescent="0.3">
      <c r="E1113" s="62"/>
      <c r="J1113" s="50"/>
    </row>
    <row r="1114" spans="5:10" s="28" customFormat="1" x14ac:dyDescent="0.3">
      <c r="E1114" s="62"/>
      <c r="J1114" s="50"/>
    </row>
    <row r="1115" spans="5:10" s="28" customFormat="1" x14ac:dyDescent="0.3">
      <c r="E1115" s="62"/>
      <c r="J1115" s="50"/>
    </row>
    <row r="1116" spans="5:10" s="28" customFormat="1" x14ac:dyDescent="0.3">
      <c r="E1116" s="62"/>
      <c r="J1116" s="50"/>
    </row>
    <row r="1117" spans="5:10" s="28" customFormat="1" x14ac:dyDescent="0.3">
      <c r="E1117" s="62"/>
      <c r="J1117" s="50"/>
    </row>
    <row r="1118" spans="5:10" s="28" customFormat="1" x14ac:dyDescent="0.3">
      <c r="E1118" s="62"/>
      <c r="J1118" s="50"/>
    </row>
    <row r="1119" spans="5:10" s="28" customFormat="1" x14ac:dyDescent="0.3">
      <c r="E1119" s="62"/>
      <c r="J1119" s="50"/>
    </row>
    <row r="1120" spans="5:10" s="28" customFormat="1" x14ac:dyDescent="0.3">
      <c r="E1120" s="62"/>
      <c r="J1120" s="50"/>
    </row>
    <row r="1121" spans="5:10" s="28" customFormat="1" x14ac:dyDescent="0.3">
      <c r="E1121" s="62"/>
      <c r="J1121" s="50"/>
    </row>
    <row r="1122" spans="5:10" s="28" customFormat="1" x14ac:dyDescent="0.3">
      <c r="E1122" s="62"/>
      <c r="J1122" s="50"/>
    </row>
    <row r="1123" spans="5:10" s="28" customFormat="1" x14ac:dyDescent="0.3">
      <c r="E1123" s="62"/>
      <c r="J1123" s="50"/>
    </row>
    <row r="1124" spans="5:10" s="28" customFormat="1" x14ac:dyDescent="0.3">
      <c r="E1124" s="62"/>
      <c r="J1124" s="50"/>
    </row>
    <row r="1125" spans="5:10" s="28" customFormat="1" x14ac:dyDescent="0.3">
      <c r="E1125" s="62"/>
      <c r="J1125" s="50"/>
    </row>
    <row r="1126" spans="5:10" s="28" customFormat="1" x14ac:dyDescent="0.3">
      <c r="E1126" s="62"/>
      <c r="J1126" s="50"/>
    </row>
    <row r="1127" spans="5:10" s="28" customFormat="1" x14ac:dyDescent="0.3">
      <c r="E1127" s="62"/>
      <c r="J1127" s="50"/>
    </row>
    <row r="1128" spans="5:10" s="28" customFormat="1" x14ac:dyDescent="0.3">
      <c r="E1128" s="62"/>
      <c r="J1128" s="50"/>
    </row>
    <row r="1129" spans="5:10" s="28" customFormat="1" x14ac:dyDescent="0.3">
      <c r="E1129" s="62"/>
      <c r="J1129" s="50"/>
    </row>
    <row r="1130" spans="5:10" s="28" customFormat="1" x14ac:dyDescent="0.3">
      <c r="E1130" s="62"/>
      <c r="J1130" s="50"/>
    </row>
    <row r="1131" spans="5:10" s="28" customFormat="1" x14ac:dyDescent="0.3">
      <c r="E1131" s="62"/>
      <c r="J1131" s="50"/>
    </row>
    <row r="1132" spans="5:10" s="28" customFormat="1" x14ac:dyDescent="0.3">
      <c r="E1132" s="62"/>
      <c r="J1132" s="50"/>
    </row>
    <row r="1133" spans="5:10" s="28" customFormat="1" x14ac:dyDescent="0.3">
      <c r="E1133" s="62"/>
      <c r="J1133" s="50"/>
    </row>
    <row r="1134" spans="5:10" s="28" customFormat="1" x14ac:dyDescent="0.3">
      <c r="E1134" s="62"/>
      <c r="J1134" s="50"/>
    </row>
    <row r="1135" spans="5:10" s="28" customFormat="1" x14ac:dyDescent="0.3">
      <c r="E1135" s="62"/>
      <c r="J1135" s="50"/>
    </row>
    <row r="1136" spans="5:10" s="28" customFormat="1" x14ac:dyDescent="0.3">
      <c r="E1136" s="62"/>
      <c r="J1136" s="50"/>
    </row>
    <row r="1137" spans="5:10" s="28" customFormat="1" x14ac:dyDescent="0.3">
      <c r="E1137" s="62"/>
      <c r="J1137" s="50"/>
    </row>
    <row r="1138" spans="5:10" s="28" customFormat="1" x14ac:dyDescent="0.3">
      <c r="E1138" s="62"/>
      <c r="J1138" s="50"/>
    </row>
    <row r="1139" spans="5:10" s="28" customFormat="1" x14ac:dyDescent="0.3">
      <c r="E1139" s="62"/>
      <c r="J1139" s="50"/>
    </row>
    <row r="1140" spans="5:10" s="28" customFormat="1" x14ac:dyDescent="0.3">
      <c r="E1140" s="62"/>
      <c r="J1140" s="50"/>
    </row>
    <row r="1141" spans="5:10" s="28" customFormat="1" x14ac:dyDescent="0.3">
      <c r="E1141" s="62"/>
      <c r="J1141" s="50"/>
    </row>
    <row r="1142" spans="5:10" s="28" customFormat="1" x14ac:dyDescent="0.3">
      <c r="E1142" s="62"/>
      <c r="J1142" s="50"/>
    </row>
    <row r="1143" spans="5:10" s="28" customFormat="1" x14ac:dyDescent="0.3">
      <c r="E1143" s="62"/>
      <c r="J1143" s="50"/>
    </row>
    <row r="1144" spans="5:10" s="28" customFormat="1" x14ac:dyDescent="0.3">
      <c r="E1144" s="62"/>
      <c r="J1144" s="50"/>
    </row>
    <row r="1145" spans="5:10" s="28" customFormat="1" x14ac:dyDescent="0.3">
      <c r="E1145" s="62"/>
      <c r="J1145" s="50"/>
    </row>
    <row r="1146" spans="5:10" s="28" customFormat="1" x14ac:dyDescent="0.3">
      <c r="E1146" s="62"/>
      <c r="J1146" s="50"/>
    </row>
    <row r="1147" spans="5:10" s="28" customFormat="1" x14ac:dyDescent="0.3">
      <c r="E1147" s="62"/>
      <c r="J1147" s="50"/>
    </row>
    <row r="1148" spans="5:10" s="28" customFormat="1" x14ac:dyDescent="0.3">
      <c r="E1148" s="62"/>
      <c r="J1148" s="50"/>
    </row>
    <row r="1149" spans="5:10" s="28" customFormat="1" x14ac:dyDescent="0.3">
      <c r="E1149" s="62"/>
      <c r="J1149" s="50"/>
    </row>
    <row r="1150" spans="5:10" s="28" customFormat="1" x14ac:dyDescent="0.3">
      <c r="E1150" s="62"/>
      <c r="J1150" s="50"/>
    </row>
    <row r="1151" spans="5:10" s="28" customFormat="1" x14ac:dyDescent="0.3">
      <c r="E1151" s="62"/>
      <c r="J1151" s="50"/>
    </row>
    <row r="1152" spans="5:10" s="28" customFormat="1" x14ac:dyDescent="0.3">
      <c r="E1152" s="62"/>
      <c r="J1152" s="50"/>
    </row>
    <row r="1153" spans="5:10" s="28" customFormat="1" x14ac:dyDescent="0.3">
      <c r="E1153" s="62"/>
      <c r="J1153" s="50"/>
    </row>
    <row r="1154" spans="5:10" s="28" customFormat="1" x14ac:dyDescent="0.3">
      <c r="E1154" s="62"/>
      <c r="J1154" s="50"/>
    </row>
    <row r="1155" spans="5:10" s="28" customFormat="1" x14ac:dyDescent="0.3">
      <c r="E1155" s="62"/>
      <c r="J1155" s="50"/>
    </row>
    <row r="1156" spans="5:10" s="28" customFormat="1" x14ac:dyDescent="0.3">
      <c r="E1156" s="62"/>
      <c r="J1156" s="50"/>
    </row>
    <row r="1157" spans="5:10" s="28" customFormat="1" x14ac:dyDescent="0.3">
      <c r="E1157" s="62"/>
      <c r="J1157" s="50"/>
    </row>
    <row r="1158" spans="5:10" s="28" customFormat="1" x14ac:dyDescent="0.3">
      <c r="E1158" s="62"/>
      <c r="J1158" s="50"/>
    </row>
    <row r="1159" spans="5:10" s="28" customFormat="1" x14ac:dyDescent="0.3">
      <c r="E1159" s="62"/>
      <c r="J1159" s="50"/>
    </row>
    <row r="1160" spans="5:10" s="28" customFormat="1" x14ac:dyDescent="0.3">
      <c r="E1160" s="62"/>
      <c r="J1160" s="50"/>
    </row>
    <row r="1161" spans="5:10" s="28" customFormat="1" x14ac:dyDescent="0.3">
      <c r="E1161" s="62"/>
      <c r="J1161" s="50"/>
    </row>
    <row r="1162" spans="5:10" s="28" customFormat="1" x14ac:dyDescent="0.3">
      <c r="E1162" s="62"/>
      <c r="J1162" s="50"/>
    </row>
    <row r="1163" spans="5:10" s="28" customFormat="1" x14ac:dyDescent="0.3">
      <c r="E1163" s="62"/>
      <c r="J1163" s="50"/>
    </row>
    <row r="1164" spans="5:10" s="28" customFormat="1" x14ac:dyDescent="0.3">
      <c r="E1164" s="62"/>
      <c r="J1164" s="50"/>
    </row>
    <row r="1165" spans="5:10" s="28" customFormat="1" x14ac:dyDescent="0.3">
      <c r="E1165" s="62"/>
      <c r="J1165" s="50"/>
    </row>
    <row r="1166" spans="5:10" s="28" customFormat="1" x14ac:dyDescent="0.3">
      <c r="E1166" s="62"/>
      <c r="J1166" s="50"/>
    </row>
    <row r="1167" spans="5:10" s="28" customFormat="1" x14ac:dyDescent="0.3">
      <c r="E1167" s="62"/>
      <c r="J1167" s="50"/>
    </row>
    <row r="1168" spans="5:10" s="28" customFormat="1" x14ac:dyDescent="0.3">
      <c r="E1168" s="62"/>
      <c r="J1168" s="50"/>
    </row>
    <row r="1169" spans="5:10" s="28" customFormat="1" x14ac:dyDescent="0.3">
      <c r="E1169" s="62"/>
      <c r="J1169" s="50"/>
    </row>
    <row r="1170" spans="5:10" s="28" customFormat="1" x14ac:dyDescent="0.3">
      <c r="E1170" s="62"/>
      <c r="J1170" s="50"/>
    </row>
    <row r="1171" spans="5:10" s="28" customFormat="1" x14ac:dyDescent="0.3">
      <c r="E1171" s="62"/>
      <c r="J1171" s="50"/>
    </row>
    <row r="1172" spans="5:10" s="28" customFormat="1" x14ac:dyDescent="0.3">
      <c r="E1172" s="62"/>
      <c r="J1172" s="50"/>
    </row>
    <row r="1173" spans="5:10" s="28" customFormat="1" x14ac:dyDescent="0.3">
      <c r="E1173" s="62"/>
      <c r="J1173" s="50"/>
    </row>
    <row r="1174" spans="5:10" s="28" customFormat="1" x14ac:dyDescent="0.3">
      <c r="E1174" s="62"/>
      <c r="J1174" s="50"/>
    </row>
    <row r="1175" spans="5:10" s="28" customFormat="1" x14ac:dyDescent="0.3">
      <c r="E1175" s="62"/>
      <c r="J1175" s="50"/>
    </row>
    <row r="1176" spans="5:10" s="28" customFormat="1" x14ac:dyDescent="0.3">
      <c r="E1176" s="62"/>
      <c r="J1176" s="50"/>
    </row>
    <row r="1177" spans="5:10" s="28" customFormat="1" x14ac:dyDescent="0.3">
      <c r="E1177" s="62"/>
      <c r="J1177" s="50"/>
    </row>
    <row r="1178" spans="5:10" s="28" customFormat="1" x14ac:dyDescent="0.3">
      <c r="E1178" s="62"/>
      <c r="J1178" s="50"/>
    </row>
    <row r="1179" spans="5:10" s="28" customFormat="1" x14ac:dyDescent="0.3">
      <c r="E1179" s="62"/>
      <c r="J1179" s="50"/>
    </row>
    <row r="1180" spans="5:10" s="28" customFormat="1" x14ac:dyDescent="0.3">
      <c r="E1180" s="62"/>
      <c r="J1180" s="50"/>
    </row>
    <row r="1181" spans="5:10" s="28" customFormat="1" x14ac:dyDescent="0.3">
      <c r="E1181" s="62"/>
      <c r="J1181" s="50"/>
    </row>
    <row r="1182" spans="5:10" s="28" customFormat="1" x14ac:dyDescent="0.3">
      <c r="E1182" s="62"/>
      <c r="J1182" s="50"/>
    </row>
    <row r="1183" spans="5:10" s="28" customFormat="1" x14ac:dyDescent="0.3">
      <c r="E1183" s="62"/>
      <c r="J1183" s="50"/>
    </row>
    <row r="1184" spans="5:10" s="28" customFormat="1" x14ac:dyDescent="0.3">
      <c r="E1184" s="62"/>
      <c r="J1184" s="50"/>
    </row>
    <row r="1185" spans="5:10" s="28" customFormat="1" x14ac:dyDescent="0.3">
      <c r="E1185" s="62"/>
      <c r="J1185" s="50"/>
    </row>
    <row r="1186" spans="5:10" s="28" customFormat="1" x14ac:dyDescent="0.3">
      <c r="E1186" s="62"/>
      <c r="J1186" s="50"/>
    </row>
    <row r="1187" spans="5:10" s="28" customFormat="1" x14ac:dyDescent="0.3">
      <c r="E1187" s="62"/>
      <c r="J1187" s="50"/>
    </row>
    <row r="1188" spans="5:10" s="28" customFormat="1" x14ac:dyDescent="0.3">
      <c r="E1188" s="62"/>
      <c r="J1188" s="50"/>
    </row>
    <row r="1189" spans="5:10" s="28" customFormat="1" x14ac:dyDescent="0.3">
      <c r="E1189" s="62"/>
      <c r="J1189" s="50"/>
    </row>
    <row r="1190" spans="5:10" s="28" customFormat="1" x14ac:dyDescent="0.3">
      <c r="E1190" s="62"/>
      <c r="J1190" s="50"/>
    </row>
    <row r="1191" spans="5:10" s="28" customFormat="1" x14ac:dyDescent="0.3">
      <c r="E1191" s="62"/>
      <c r="J1191" s="50"/>
    </row>
    <row r="1192" spans="5:10" s="28" customFormat="1" x14ac:dyDescent="0.3">
      <c r="E1192" s="62"/>
      <c r="J1192" s="50"/>
    </row>
    <row r="1193" spans="5:10" s="28" customFormat="1" x14ac:dyDescent="0.3">
      <c r="E1193" s="62"/>
      <c r="J1193" s="50"/>
    </row>
    <row r="1194" spans="5:10" s="28" customFormat="1" x14ac:dyDescent="0.3">
      <c r="E1194" s="62"/>
      <c r="J1194" s="50"/>
    </row>
    <row r="1195" spans="5:10" s="28" customFormat="1" x14ac:dyDescent="0.3">
      <c r="E1195" s="62"/>
      <c r="J1195" s="50"/>
    </row>
    <row r="1196" spans="5:10" s="28" customFormat="1" x14ac:dyDescent="0.3">
      <c r="E1196" s="62"/>
      <c r="J1196" s="50"/>
    </row>
    <row r="1197" spans="5:10" s="28" customFormat="1" x14ac:dyDescent="0.3">
      <c r="E1197" s="62"/>
      <c r="J1197" s="50"/>
    </row>
    <row r="1198" spans="5:10" s="28" customFormat="1" x14ac:dyDescent="0.3">
      <c r="E1198" s="62"/>
      <c r="J1198" s="50"/>
    </row>
    <row r="1199" spans="5:10" s="28" customFormat="1" x14ac:dyDescent="0.3">
      <c r="E1199" s="62"/>
      <c r="J1199" s="50"/>
    </row>
    <row r="1200" spans="5:10" s="28" customFormat="1" x14ac:dyDescent="0.3">
      <c r="E1200" s="62"/>
      <c r="J1200" s="50"/>
    </row>
    <row r="1201" spans="5:10" s="28" customFormat="1" x14ac:dyDescent="0.3">
      <c r="E1201" s="62"/>
      <c r="J1201" s="50"/>
    </row>
    <row r="1202" spans="5:10" s="28" customFormat="1" x14ac:dyDescent="0.3">
      <c r="E1202" s="62"/>
      <c r="J1202" s="50"/>
    </row>
    <row r="1203" spans="5:10" s="28" customFormat="1" x14ac:dyDescent="0.3">
      <c r="E1203" s="62"/>
      <c r="J1203" s="50"/>
    </row>
    <row r="1204" spans="5:10" s="28" customFormat="1" x14ac:dyDescent="0.3">
      <c r="E1204" s="62"/>
      <c r="J1204" s="50"/>
    </row>
    <row r="1205" spans="5:10" s="28" customFormat="1" x14ac:dyDescent="0.3">
      <c r="E1205" s="62"/>
      <c r="J1205" s="50"/>
    </row>
    <row r="1206" spans="5:10" s="28" customFormat="1" x14ac:dyDescent="0.3">
      <c r="E1206" s="62"/>
      <c r="J1206" s="50"/>
    </row>
    <row r="1207" spans="5:10" s="28" customFormat="1" x14ac:dyDescent="0.3">
      <c r="E1207" s="62"/>
      <c r="J1207" s="50"/>
    </row>
    <row r="1208" spans="5:10" s="28" customFormat="1" x14ac:dyDescent="0.3">
      <c r="E1208" s="62"/>
      <c r="J1208" s="50"/>
    </row>
    <row r="1209" spans="5:10" s="28" customFormat="1" x14ac:dyDescent="0.3">
      <c r="E1209" s="62"/>
      <c r="J1209" s="50"/>
    </row>
    <row r="1210" spans="5:10" s="28" customFormat="1" x14ac:dyDescent="0.3">
      <c r="E1210" s="62"/>
      <c r="J1210" s="50"/>
    </row>
    <row r="1211" spans="5:10" s="28" customFormat="1" x14ac:dyDescent="0.3">
      <c r="E1211" s="62"/>
      <c r="J1211" s="50"/>
    </row>
    <row r="1212" spans="5:10" s="28" customFormat="1" x14ac:dyDescent="0.3">
      <c r="E1212" s="62"/>
      <c r="J1212" s="50"/>
    </row>
    <row r="1213" spans="5:10" s="28" customFormat="1" x14ac:dyDescent="0.3">
      <c r="E1213" s="62"/>
      <c r="J1213" s="50"/>
    </row>
    <row r="1214" spans="5:10" s="28" customFormat="1" x14ac:dyDescent="0.3">
      <c r="E1214" s="62"/>
      <c r="J1214" s="50"/>
    </row>
    <row r="1215" spans="5:10" s="28" customFormat="1" x14ac:dyDescent="0.3">
      <c r="E1215" s="62"/>
      <c r="J1215" s="50"/>
    </row>
    <row r="1216" spans="5:10" s="28" customFormat="1" x14ac:dyDescent="0.3">
      <c r="E1216" s="62"/>
      <c r="J1216" s="50"/>
    </row>
    <row r="1217" spans="5:10" s="28" customFormat="1" x14ac:dyDescent="0.3">
      <c r="E1217" s="62"/>
      <c r="J1217" s="50"/>
    </row>
    <row r="1218" spans="5:10" s="28" customFormat="1" x14ac:dyDescent="0.3">
      <c r="E1218" s="62"/>
      <c r="J1218" s="50"/>
    </row>
    <row r="1219" spans="5:10" s="28" customFormat="1" x14ac:dyDescent="0.3">
      <c r="E1219" s="62"/>
      <c r="J1219" s="50"/>
    </row>
    <row r="1220" spans="5:10" s="28" customFormat="1" x14ac:dyDescent="0.3">
      <c r="E1220" s="62"/>
      <c r="J1220" s="50"/>
    </row>
    <row r="1221" spans="5:10" s="28" customFormat="1" x14ac:dyDescent="0.3">
      <c r="E1221" s="62"/>
      <c r="J1221" s="50"/>
    </row>
    <row r="1222" spans="5:10" s="28" customFormat="1" x14ac:dyDescent="0.3">
      <c r="E1222" s="62"/>
      <c r="J1222" s="50"/>
    </row>
    <row r="1223" spans="5:10" s="28" customFormat="1" x14ac:dyDescent="0.3">
      <c r="E1223" s="62"/>
      <c r="J1223" s="50"/>
    </row>
    <row r="1224" spans="5:10" s="28" customFormat="1" x14ac:dyDescent="0.3">
      <c r="E1224" s="62"/>
      <c r="J1224" s="50"/>
    </row>
    <row r="1225" spans="5:10" s="28" customFormat="1" x14ac:dyDescent="0.3">
      <c r="E1225" s="62"/>
      <c r="J1225" s="50"/>
    </row>
    <row r="1226" spans="5:10" s="28" customFormat="1" x14ac:dyDescent="0.3">
      <c r="E1226" s="62"/>
      <c r="J1226" s="50"/>
    </row>
    <row r="1227" spans="5:10" s="28" customFormat="1" x14ac:dyDescent="0.3">
      <c r="E1227" s="62"/>
      <c r="J1227" s="50"/>
    </row>
    <row r="1228" spans="5:10" s="28" customFormat="1" x14ac:dyDescent="0.3">
      <c r="E1228" s="62"/>
      <c r="J1228" s="50"/>
    </row>
    <row r="1229" spans="5:10" s="28" customFormat="1" x14ac:dyDescent="0.3">
      <c r="E1229" s="62"/>
      <c r="J1229" s="50"/>
    </row>
    <row r="1230" spans="5:10" s="28" customFormat="1" x14ac:dyDescent="0.3">
      <c r="E1230" s="62"/>
      <c r="J1230" s="50"/>
    </row>
    <row r="1231" spans="5:10" s="28" customFormat="1" x14ac:dyDescent="0.3">
      <c r="E1231" s="62"/>
      <c r="J1231" s="50"/>
    </row>
    <row r="1232" spans="5:10" s="28" customFormat="1" x14ac:dyDescent="0.3">
      <c r="E1232" s="62"/>
      <c r="J1232" s="50"/>
    </row>
    <row r="1233" spans="5:10" s="28" customFormat="1" x14ac:dyDescent="0.3">
      <c r="E1233" s="62"/>
      <c r="J1233" s="50"/>
    </row>
    <row r="1234" spans="5:10" s="28" customFormat="1" x14ac:dyDescent="0.3">
      <c r="E1234" s="62"/>
      <c r="J1234" s="50"/>
    </row>
    <row r="1235" spans="5:10" s="28" customFormat="1" x14ac:dyDescent="0.3">
      <c r="E1235" s="62"/>
      <c r="J1235" s="50"/>
    </row>
    <row r="1236" spans="5:10" s="28" customFormat="1" x14ac:dyDescent="0.3">
      <c r="E1236" s="62"/>
      <c r="J1236" s="50"/>
    </row>
    <row r="1237" spans="5:10" s="28" customFormat="1" x14ac:dyDescent="0.3">
      <c r="E1237" s="62"/>
      <c r="J1237" s="50"/>
    </row>
    <row r="1238" spans="5:10" s="28" customFormat="1" x14ac:dyDescent="0.3">
      <c r="E1238" s="62"/>
      <c r="J1238" s="50"/>
    </row>
    <row r="1239" spans="5:10" s="28" customFormat="1" x14ac:dyDescent="0.3">
      <c r="E1239" s="62"/>
      <c r="J1239" s="50"/>
    </row>
    <row r="1240" spans="5:10" s="28" customFormat="1" x14ac:dyDescent="0.3">
      <c r="E1240" s="62"/>
      <c r="J1240" s="50"/>
    </row>
    <row r="1241" spans="5:10" s="28" customFormat="1" x14ac:dyDescent="0.3">
      <c r="E1241" s="62"/>
      <c r="J1241" s="50"/>
    </row>
    <row r="1242" spans="5:10" s="28" customFormat="1" x14ac:dyDescent="0.3">
      <c r="E1242" s="62"/>
      <c r="J1242" s="50"/>
    </row>
    <row r="1243" spans="5:10" s="28" customFormat="1" x14ac:dyDescent="0.3">
      <c r="E1243" s="62"/>
      <c r="J1243" s="50"/>
    </row>
    <row r="1244" spans="5:10" s="28" customFormat="1" x14ac:dyDescent="0.3">
      <c r="E1244" s="62"/>
      <c r="J1244" s="50"/>
    </row>
    <row r="1245" spans="5:10" s="28" customFormat="1" x14ac:dyDescent="0.3">
      <c r="E1245" s="62"/>
      <c r="J1245" s="50"/>
    </row>
    <row r="1246" spans="5:10" s="28" customFormat="1" x14ac:dyDescent="0.3">
      <c r="E1246" s="62"/>
      <c r="J1246" s="50"/>
    </row>
    <row r="1247" spans="5:10" s="28" customFormat="1" x14ac:dyDescent="0.3">
      <c r="E1247" s="62"/>
      <c r="J1247" s="50"/>
    </row>
    <row r="1248" spans="5:10" s="28" customFormat="1" x14ac:dyDescent="0.3">
      <c r="E1248" s="62"/>
      <c r="J1248" s="50"/>
    </row>
    <row r="1249" spans="5:10" s="28" customFormat="1" x14ac:dyDescent="0.3">
      <c r="E1249" s="62"/>
      <c r="J1249" s="50"/>
    </row>
    <row r="1250" spans="5:10" s="28" customFormat="1" x14ac:dyDescent="0.3">
      <c r="E1250" s="62"/>
      <c r="J1250" s="50"/>
    </row>
    <row r="1251" spans="5:10" s="28" customFormat="1" x14ac:dyDescent="0.3">
      <c r="E1251" s="62"/>
      <c r="J1251" s="50"/>
    </row>
    <row r="1252" spans="5:10" s="28" customFormat="1" x14ac:dyDescent="0.3">
      <c r="E1252" s="62"/>
      <c r="J1252" s="50"/>
    </row>
    <row r="1253" spans="5:10" s="28" customFormat="1" x14ac:dyDescent="0.3">
      <c r="E1253" s="62"/>
      <c r="J1253" s="50"/>
    </row>
    <row r="1254" spans="5:10" s="28" customFormat="1" x14ac:dyDescent="0.3">
      <c r="E1254" s="62"/>
      <c r="J1254" s="50"/>
    </row>
    <row r="1255" spans="5:10" s="28" customFormat="1" x14ac:dyDescent="0.3">
      <c r="E1255" s="62"/>
      <c r="J1255" s="50"/>
    </row>
    <row r="1256" spans="5:10" s="28" customFormat="1" x14ac:dyDescent="0.3">
      <c r="E1256" s="62"/>
      <c r="J1256" s="50"/>
    </row>
    <row r="1257" spans="5:10" s="28" customFormat="1" x14ac:dyDescent="0.3">
      <c r="E1257" s="62"/>
      <c r="J1257" s="50"/>
    </row>
    <row r="1258" spans="5:10" s="28" customFormat="1" x14ac:dyDescent="0.3">
      <c r="E1258" s="62"/>
      <c r="J1258" s="50"/>
    </row>
    <row r="1259" spans="5:10" s="28" customFormat="1" x14ac:dyDescent="0.3">
      <c r="E1259" s="62"/>
      <c r="J1259" s="50"/>
    </row>
    <row r="1260" spans="5:10" s="28" customFormat="1" x14ac:dyDescent="0.3">
      <c r="E1260" s="62"/>
      <c r="J1260" s="50"/>
    </row>
    <row r="1261" spans="5:10" s="28" customFormat="1" x14ac:dyDescent="0.3">
      <c r="E1261" s="62"/>
      <c r="J1261" s="50"/>
    </row>
    <row r="1262" spans="5:10" s="28" customFormat="1" x14ac:dyDescent="0.3">
      <c r="E1262" s="62"/>
      <c r="J1262" s="50"/>
    </row>
    <row r="1263" spans="5:10" s="28" customFormat="1" x14ac:dyDescent="0.3">
      <c r="E1263" s="62"/>
      <c r="J1263" s="50"/>
    </row>
    <row r="1264" spans="5:10" s="28" customFormat="1" x14ac:dyDescent="0.3">
      <c r="E1264" s="62"/>
      <c r="J1264" s="50"/>
    </row>
    <row r="1265" spans="5:10" s="28" customFormat="1" x14ac:dyDescent="0.3">
      <c r="E1265" s="62"/>
      <c r="J1265" s="50"/>
    </row>
    <row r="1266" spans="5:10" s="28" customFormat="1" x14ac:dyDescent="0.3">
      <c r="E1266" s="62"/>
      <c r="J1266" s="50"/>
    </row>
    <row r="1267" spans="5:10" s="28" customFormat="1" x14ac:dyDescent="0.3">
      <c r="E1267" s="62"/>
      <c r="J1267" s="50"/>
    </row>
    <row r="1268" spans="5:10" s="28" customFormat="1" x14ac:dyDescent="0.3">
      <c r="E1268" s="62"/>
      <c r="J1268" s="50"/>
    </row>
    <row r="1269" spans="5:10" s="28" customFormat="1" x14ac:dyDescent="0.3">
      <c r="E1269" s="62"/>
      <c r="J1269" s="50"/>
    </row>
    <row r="1270" spans="5:10" s="28" customFormat="1" x14ac:dyDescent="0.3">
      <c r="E1270" s="62"/>
      <c r="J1270" s="50"/>
    </row>
    <row r="1271" spans="5:10" s="28" customFormat="1" x14ac:dyDescent="0.3">
      <c r="E1271" s="62"/>
      <c r="J1271" s="50"/>
    </row>
    <row r="1272" spans="5:10" s="28" customFormat="1" x14ac:dyDescent="0.3">
      <c r="E1272" s="62"/>
      <c r="J1272" s="50"/>
    </row>
    <row r="1273" spans="5:10" s="28" customFormat="1" x14ac:dyDescent="0.3">
      <c r="E1273" s="62"/>
      <c r="J1273" s="50"/>
    </row>
    <row r="1274" spans="5:10" s="28" customFormat="1" x14ac:dyDescent="0.3">
      <c r="E1274" s="62"/>
      <c r="J1274" s="50"/>
    </row>
    <row r="1275" spans="5:10" s="28" customFormat="1" x14ac:dyDescent="0.3">
      <c r="E1275" s="62"/>
      <c r="J1275" s="50"/>
    </row>
    <row r="1276" spans="5:10" s="28" customFormat="1" x14ac:dyDescent="0.3">
      <c r="E1276" s="62"/>
      <c r="J1276" s="50"/>
    </row>
    <row r="1277" spans="5:10" s="28" customFormat="1" x14ac:dyDescent="0.3">
      <c r="E1277" s="62"/>
      <c r="J1277" s="50"/>
    </row>
    <row r="1278" spans="5:10" s="28" customFormat="1" x14ac:dyDescent="0.3">
      <c r="E1278" s="62"/>
      <c r="J1278" s="50"/>
    </row>
    <row r="1279" spans="5:10" s="28" customFormat="1" x14ac:dyDescent="0.3">
      <c r="E1279" s="62"/>
      <c r="J1279" s="50"/>
    </row>
    <row r="1280" spans="5:10" s="28" customFormat="1" x14ac:dyDescent="0.3">
      <c r="E1280" s="62"/>
      <c r="J1280" s="50"/>
    </row>
    <row r="1281" spans="5:10" s="28" customFormat="1" x14ac:dyDescent="0.3">
      <c r="E1281" s="62"/>
      <c r="J1281" s="50"/>
    </row>
    <row r="1282" spans="5:10" s="28" customFormat="1" x14ac:dyDescent="0.3">
      <c r="E1282" s="62"/>
      <c r="J1282" s="50"/>
    </row>
    <row r="1283" spans="5:10" s="28" customFormat="1" x14ac:dyDescent="0.3">
      <c r="E1283" s="62"/>
      <c r="J1283" s="50"/>
    </row>
    <row r="1284" spans="5:10" s="28" customFormat="1" x14ac:dyDescent="0.3">
      <c r="E1284" s="62"/>
      <c r="J1284" s="50"/>
    </row>
    <row r="1285" spans="5:10" s="28" customFormat="1" x14ac:dyDescent="0.3">
      <c r="E1285" s="62"/>
      <c r="J1285" s="50"/>
    </row>
    <row r="1286" spans="5:10" s="28" customFormat="1" x14ac:dyDescent="0.3">
      <c r="E1286" s="62"/>
      <c r="J1286" s="50"/>
    </row>
    <row r="1287" spans="5:10" s="28" customFormat="1" x14ac:dyDescent="0.3">
      <c r="E1287" s="62"/>
      <c r="J1287" s="50"/>
    </row>
    <row r="1288" spans="5:10" s="28" customFormat="1" x14ac:dyDescent="0.3">
      <c r="E1288" s="62"/>
      <c r="J1288" s="50"/>
    </row>
    <row r="1289" spans="5:10" s="28" customFormat="1" x14ac:dyDescent="0.3">
      <c r="E1289" s="62"/>
      <c r="J1289" s="50"/>
    </row>
    <row r="1290" spans="5:10" s="28" customFormat="1" x14ac:dyDescent="0.3">
      <c r="E1290" s="62"/>
      <c r="J1290" s="50"/>
    </row>
    <row r="1291" spans="5:10" s="28" customFormat="1" x14ac:dyDescent="0.3">
      <c r="E1291" s="62"/>
      <c r="J1291" s="50"/>
    </row>
    <row r="1292" spans="5:10" s="28" customFormat="1" x14ac:dyDescent="0.3">
      <c r="E1292" s="62"/>
      <c r="J1292" s="50"/>
    </row>
    <row r="1293" spans="5:10" s="28" customFormat="1" x14ac:dyDescent="0.3">
      <c r="E1293" s="62"/>
      <c r="J1293" s="50"/>
    </row>
    <row r="1294" spans="5:10" s="28" customFormat="1" x14ac:dyDescent="0.3">
      <c r="E1294" s="62"/>
      <c r="J1294" s="50"/>
    </row>
    <row r="1295" spans="5:10" s="28" customFormat="1" x14ac:dyDescent="0.3">
      <c r="E1295" s="62"/>
      <c r="J1295" s="50"/>
    </row>
    <row r="1296" spans="5:10" s="28" customFormat="1" x14ac:dyDescent="0.3">
      <c r="E1296" s="62"/>
      <c r="J1296" s="50"/>
    </row>
    <row r="1297" spans="5:10" s="28" customFormat="1" x14ac:dyDescent="0.3">
      <c r="E1297" s="62"/>
      <c r="J1297" s="50"/>
    </row>
    <row r="1298" spans="5:10" s="28" customFormat="1" x14ac:dyDescent="0.3">
      <c r="E1298" s="62"/>
      <c r="J1298" s="50"/>
    </row>
    <row r="1299" spans="5:10" s="28" customFormat="1" x14ac:dyDescent="0.3">
      <c r="E1299" s="62"/>
      <c r="J1299" s="50"/>
    </row>
    <row r="1300" spans="5:10" s="28" customFormat="1" x14ac:dyDescent="0.3">
      <c r="E1300" s="62"/>
      <c r="J1300" s="50"/>
    </row>
    <row r="1301" spans="5:10" s="28" customFormat="1" x14ac:dyDescent="0.3">
      <c r="E1301" s="62"/>
      <c r="J1301" s="50"/>
    </row>
    <row r="1302" spans="5:10" s="28" customFormat="1" x14ac:dyDescent="0.3">
      <c r="E1302" s="62"/>
      <c r="J1302" s="50"/>
    </row>
    <row r="1303" spans="5:10" s="28" customFormat="1" x14ac:dyDescent="0.3">
      <c r="E1303" s="62"/>
      <c r="J1303" s="50"/>
    </row>
    <row r="1304" spans="5:10" s="28" customFormat="1" x14ac:dyDescent="0.3">
      <c r="E1304" s="62"/>
      <c r="J1304" s="50"/>
    </row>
    <row r="1305" spans="5:10" s="28" customFormat="1" x14ac:dyDescent="0.3">
      <c r="E1305" s="62"/>
      <c r="J1305" s="50"/>
    </row>
    <row r="1306" spans="5:10" s="28" customFormat="1" x14ac:dyDescent="0.3">
      <c r="E1306" s="62"/>
      <c r="J1306" s="50"/>
    </row>
    <row r="1307" spans="5:10" s="28" customFormat="1" x14ac:dyDescent="0.3">
      <c r="E1307" s="62"/>
      <c r="J1307" s="50"/>
    </row>
    <row r="1308" spans="5:10" s="28" customFormat="1" x14ac:dyDescent="0.3">
      <c r="E1308" s="62"/>
      <c r="J1308" s="50"/>
    </row>
    <row r="1309" spans="5:10" s="28" customFormat="1" x14ac:dyDescent="0.3">
      <c r="E1309" s="62"/>
      <c r="J1309" s="50"/>
    </row>
    <row r="1310" spans="5:10" s="28" customFormat="1" x14ac:dyDescent="0.3">
      <c r="E1310" s="62"/>
      <c r="J1310" s="50"/>
    </row>
    <row r="1311" spans="5:10" s="28" customFormat="1" x14ac:dyDescent="0.3">
      <c r="E1311" s="62"/>
      <c r="J1311" s="50"/>
    </row>
    <row r="1312" spans="5:10" s="28" customFormat="1" x14ac:dyDescent="0.3">
      <c r="E1312" s="62"/>
      <c r="J1312" s="50"/>
    </row>
    <row r="1313" spans="5:10" s="28" customFormat="1" x14ac:dyDescent="0.3">
      <c r="E1313" s="62"/>
      <c r="J1313" s="50"/>
    </row>
    <row r="1314" spans="5:10" s="28" customFormat="1" x14ac:dyDescent="0.3">
      <c r="E1314" s="62"/>
      <c r="J1314" s="50"/>
    </row>
    <row r="1315" spans="5:10" s="28" customFormat="1" x14ac:dyDescent="0.3">
      <c r="E1315" s="62"/>
      <c r="J1315" s="50"/>
    </row>
    <row r="1316" spans="5:10" s="28" customFormat="1" x14ac:dyDescent="0.3">
      <c r="E1316" s="62"/>
      <c r="J1316" s="50"/>
    </row>
    <row r="1317" spans="5:10" s="28" customFormat="1" x14ac:dyDescent="0.3">
      <c r="E1317" s="62"/>
      <c r="J1317" s="50"/>
    </row>
    <row r="1318" spans="5:10" s="28" customFormat="1" x14ac:dyDescent="0.3">
      <c r="E1318" s="62"/>
      <c r="J1318" s="50"/>
    </row>
    <row r="1319" spans="5:10" s="28" customFormat="1" x14ac:dyDescent="0.3">
      <c r="E1319" s="62"/>
      <c r="J1319" s="50"/>
    </row>
    <row r="1320" spans="5:10" s="28" customFormat="1" x14ac:dyDescent="0.3">
      <c r="E1320" s="62"/>
      <c r="J1320" s="50"/>
    </row>
    <row r="1321" spans="5:10" s="28" customFormat="1" x14ac:dyDescent="0.3">
      <c r="E1321" s="62"/>
      <c r="J1321" s="50"/>
    </row>
    <row r="1322" spans="5:10" s="28" customFormat="1" x14ac:dyDescent="0.3">
      <c r="E1322" s="62"/>
      <c r="J1322" s="50"/>
    </row>
    <row r="1323" spans="5:10" s="28" customFormat="1" x14ac:dyDescent="0.3">
      <c r="E1323" s="62"/>
      <c r="J1323" s="50"/>
    </row>
    <row r="1324" spans="5:10" s="28" customFormat="1" x14ac:dyDescent="0.3">
      <c r="E1324" s="62"/>
      <c r="J1324" s="50"/>
    </row>
    <row r="1325" spans="5:10" s="28" customFormat="1" x14ac:dyDescent="0.3">
      <c r="E1325" s="62"/>
      <c r="J1325" s="50"/>
    </row>
    <row r="1326" spans="5:10" s="28" customFormat="1" x14ac:dyDescent="0.3">
      <c r="E1326" s="62"/>
      <c r="J1326" s="50"/>
    </row>
    <row r="1327" spans="5:10" s="28" customFormat="1" x14ac:dyDescent="0.3">
      <c r="E1327" s="62"/>
      <c r="J1327" s="50"/>
    </row>
    <row r="1328" spans="5:10" s="28" customFormat="1" x14ac:dyDescent="0.3">
      <c r="E1328" s="62"/>
      <c r="J1328" s="50"/>
    </row>
    <row r="1329" spans="5:10" s="28" customFormat="1" x14ac:dyDescent="0.3">
      <c r="E1329" s="62"/>
      <c r="J1329" s="50"/>
    </row>
    <row r="1330" spans="5:10" s="28" customFormat="1" x14ac:dyDescent="0.3">
      <c r="E1330" s="62"/>
      <c r="J1330" s="50"/>
    </row>
    <row r="1331" spans="5:10" s="28" customFormat="1" x14ac:dyDescent="0.3">
      <c r="E1331" s="62"/>
      <c r="J1331" s="50"/>
    </row>
    <row r="1332" spans="5:10" s="28" customFormat="1" x14ac:dyDescent="0.3">
      <c r="E1332" s="62"/>
      <c r="J1332" s="50"/>
    </row>
    <row r="1333" spans="5:10" s="28" customFormat="1" x14ac:dyDescent="0.3">
      <c r="E1333" s="62"/>
      <c r="J1333" s="50"/>
    </row>
    <row r="1334" spans="5:10" s="28" customFormat="1" x14ac:dyDescent="0.3">
      <c r="E1334" s="62"/>
      <c r="J1334" s="50"/>
    </row>
    <row r="1335" spans="5:10" s="28" customFormat="1" x14ac:dyDescent="0.3">
      <c r="E1335" s="62"/>
      <c r="J1335" s="50"/>
    </row>
    <row r="1336" spans="5:10" s="28" customFormat="1" x14ac:dyDescent="0.3">
      <c r="E1336" s="62"/>
      <c r="J1336" s="50"/>
    </row>
    <row r="1337" spans="5:10" s="28" customFormat="1" x14ac:dyDescent="0.3">
      <c r="E1337" s="62"/>
      <c r="J1337" s="50"/>
    </row>
    <row r="1338" spans="5:10" s="28" customFormat="1" x14ac:dyDescent="0.3">
      <c r="E1338" s="62"/>
      <c r="J1338" s="50"/>
    </row>
    <row r="1339" spans="5:10" s="28" customFormat="1" x14ac:dyDescent="0.3">
      <c r="E1339" s="62"/>
      <c r="J1339" s="50"/>
    </row>
    <row r="1340" spans="5:10" s="28" customFormat="1" x14ac:dyDescent="0.3">
      <c r="E1340" s="62"/>
      <c r="J1340" s="50"/>
    </row>
    <row r="1341" spans="5:10" s="28" customFormat="1" x14ac:dyDescent="0.3">
      <c r="E1341" s="62"/>
      <c r="J1341" s="50"/>
    </row>
    <row r="1342" spans="5:10" s="28" customFormat="1" x14ac:dyDescent="0.3">
      <c r="E1342" s="62"/>
      <c r="J1342" s="50"/>
    </row>
    <row r="1343" spans="5:10" s="28" customFormat="1" x14ac:dyDescent="0.3">
      <c r="E1343" s="62"/>
      <c r="J1343" s="50"/>
    </row>
    <row r="1344" spans="5:10" s="28" customFormat="1" x14ac:dyDescent="0.3">
      <c r="E1344" s="62"/>
      <c r="J1344" s="50"/>
    </row>
    <row r="1345" spans="5:10" s="28" customFormat="1" x14ac:dyDescent="0.3">
      <c r="E1345" s="62"/>
      <c r="J1345" s="50"/>
    </row>
    <row r="1346" spans="5:10" s="28" customFormat="1" x14ac:dyDescent="0.3">
      <c r="E1346" s="62"/>
      <c r="J1346" s="50"/>
    </row>
    <row r="1347" spans="5:10" s="28" customFormat="1" x14ac:dyDescent="0.3">
      <c r="E1347" s="62"/>
      <c r="J1347" s="50"/>
    </row>
    <row r="1348" spans="5:10" s="28" customFormat="1" x14ac:dyDescent="0.3">
      <c r="E1348" s="62"/>
      <c r="J1348" s="50"/>
    </row>
    <row r="1349" spans="5:10" s="28" customFormat="1" x14ac:dyDescent="0.3">
      <c r="E1349" s="62"/>
      <c r="J1349" s="50"/>
    </row>
    <row r="1350" spans="5:10" s="28" customFormat="1" x14ac:dyDescent="0.3">
      <c r="E1350" s="62"/>
      <c r="J1350" s="50"/>
    </row>
    <row r="1351" spans="5:10" s="28" customFormat="1" x14ac:dyDescent="0.3">
      <c r="E1351" s="62"/>
      <c r="J1351" s="50"/>
    </row>
    <row r="1352" spans="5:10" s="28" customFormat="1" x14ac:dyDescent="0.3">
      <c r="E1352" s="62"/>
      <c r="J1352" s="50"/>
    </row>
    <row r="1353" spans="5:10" s="28" customFormat="1" x14ac:dyDescent="0.3">
      <c r="E1353" s="62"/>
      <c r="J1353" s="50"/>
    </row>
    <row r="1354" spans="5:10" s="28" customFormat="1" x14ac:dyDescent="0.3">
      <c r="E1354" s="62"/>
      <c r="J1354" s="50"/>
    </row>
    <row r="1355" spans="5:10" s="28" customFormat="1" x14ac:dyDescent="0.3">
      <c r="E1355" s="62"/>
      <c r="J1355" s="50"/>
    </row>
    <row r="1356" spans="5:10" s="28" customFormat="1" x14ac:dyDescent="0.3">
      <c r="E1356" s="62"/>
      <c r="J1356" s="50"/>
    </row>
    <row r="1357" spans="5:10" s="28" customFormat="1" x14ac:dyDescent="0.3">
      <c r="E1357" s="62"/>
      <c r="J1357" s="50"/>
    </row>
    <row r="1358" spans="5:10" s="28" customFormat="1" x14ac:dyDescent="0.3">
      <c r="E1358" s="62"/>
      <c r="J1358" s="50"/>
    </row>
    <row r="1359" spans="5:10" s="28" customFormat="1" x14ac:dyDescent="0.3">
      <c r="E1359" s="62"/>
      <c r="J1359" s="50"/>
    </row>
    <row r="1360" spans="5:10" s="28" customFormat="1" x14ac:dyDescent="0.3">
      <c r="E1360" s="62"/>
      <c r="J1360" s="50"/>
    </row>
    <row r="1361" spans="5:10" s="28" customFormat="1" x14ac:dyDescent="0.3">
      <c r="E1361" s="62"/>
      <c r="J1361" s="50"/>
    </row>
    <row r="1362" spans="5:10" s="28" customFormat="1" x14ac:dyDescent="0.3">
      <c r="E1362" s="62"/>
      <c r="J1362" s="50"/>
    </row>
    <row r="1363" spans="5:10" s="28" customFormat="1" x14ac:dyDescent="0.3">
      <c r="E1363" s="62"/>
      <c r="J1363" s="50"/>
    </row>
    <row r="1364" spans="5:10" s="28" customFormat="1" x14ac:dyDescent="0.3">
      <c r="E1364" s="62"/>
      <c r="J1364" s="50"/>
    </row>
    <row r="1365" spans="5:10" s="28" customFormat="1" x14ac:dyDescent="0.3">
      <c r="E1365" s="62"/>
      <c r="J1365" s="50"/>
    </row>
    <row r="1366" spans="5:10" s="28" customFormat="1" x14ac:dyDescent="0.3">
      <c r="E1366" s="62"/>
      <c r="J1366" s="50"/>
    </row>
    <row r="1367" spans="5:10" s="28" customFormat="1" x14ac:dyDescent="0.3">
      <c r="E1367" s="62"/>
      <c r="J1367" s="50"/>
    </row>
    <row r="1368" spans="5:10" s="28" customFormat="1" x14ac:dyDescent="0.3">
      <c r="E1368" s="62"/>
      <c r="J1368" s="50"/>
    </row>
    <row r="1369" spans="5:10" s="28" customFormat="1" x14ac:dyDescent="0.3">
      <c r="E1369" s="62"/>
      <c r="J1369" s="50"/>
    </row>
    <row r="1370" spans="5:10" s="28" customFormat="1" x14ac:dyDescent="0.3">
      <c r="E1370" s="62"/>
      <c r="J1370" s="50"/>
    </row>
    <row r="1371" spans="5:10" s="28" customFormat="1" x14ac:dyDescent="0.3">
      <c r="E1371" s="62"/>
      <c r="J1371" s="50"/>
    </row>
    <row r="1372" spans="5:10" s="28" customFormat="1" x14ac:dyDescent="0.3">
      <c r="E1372" s="62"/>
      <c r="J1372" s="50"/>
    </row>
    <row r="1373" spans="5:10" s="28" customFormat="1" x14ac:dyDescent="0.3">
      <c r="E1373" s="62"/>
      <c r="J1373" s="50"/>
    </row>
    <row r="1374" spans="5:10" s="28" customFormat="1" x14ac:dyDescent="0.3">
      <c r="E1374" s="62"/>
      <c r="J1374" s="50"/>
    </row>
    <row r="1375" spans="5:10" s="28" customFormat="1" x14ac:dyDescent="0.3">
      <c r="E1375" s="62"/>
      <c r="J1375" s="50"/>
    </row>
    <row r="1376" spans="5:10" s="28" customFormat="1" x14ac:dyDescent="0.3">
      <c r="E1376" s="62"/>
      <c r="J1376" s="50"/>
    </row>
    <row r="1377" spans="5:10" s="28" customFormat="1" x14ac:dyDescent="0.3">
      <c r="E1377" s="62"/>
      <c r="J1377" s="50"/>
    </row>
    <row r="1378" spans="5:10" s="28" customFormat="1" x14ac:dyDescent="0.3">
      <c r="E1378" s="62"/>
      <c r="J1378" s="50"/>
    </row>
    <row r="1379" spans="5:10" s="28" customFormat="1" x14ac:dyDescent="0.3">
      <c r="E1379" s="62"/>
      <c r="J1379" s="50"/>
    </row>
    <row r="1380" spans="5:10" s="28" customFormat="1" x14ac:dyDescent="0.3">
      <c r="E1380" s="62"/>
      <c r="J1380" s="50"/>
    </row>
    <row r="1381" spans="5:10" s="28" customFormat="1" x14ac:dyDescent="0.3">
      <c r="E1381" s="62"/>
      <c r="J1381" s="50"/>
    </row>
    <row r="1382" spans="5:10" s="28" customFormat="1" x14ac:dyDescent="0.3">
      <c r="E1382" s="62"/>
      <c r="J1382" s="50"/>
    </row>
    <row r="1383" spans="5:10" s="28" customFormat="1" x14ac:dyDescent="0.3">
      <c r="E1383" s="62"/>
      <c r="J1383" s="50"/>
    </row>
    <row r="1384" spans="5:10" s="28" customFormat="1" x14ac:dyDescent="0.3">
      <c r="E1384" s="62"/>
      <c r="J1384" s="50"/>
    </row>
    <row r="1385" spans="5:10" s="28" customFormat="1" x14ac:dyDescent="0.3">
      <c r="E1385" s="62"/>
      <c r="J1385" s="50"/>
    </row>
    <row r="1386" spans="5:10" s="28" customFormat="1" x14ac:dyDescent="0.3">
      <c r="E1386" s="62"/>
      <c r="J1386" s="50"/>
    </row>
    <row r="1387" spans="5:10" s="28" customFormat="1" x14ac:dyDescent="0.3">
      <c r="E1387" s="62"/>
      <c r="J1387" s="50"/>
    </row>
    <row r="1388" spans="5:10" s="28" customFormat="1" x14ac:dyDescent="0.3">
      <c r="E1388" s="62"/>
      <c r="J1388" s="50"/>
    </row>
    <row r="1389" spans="5:10" s="28" customFormat="1" x14ac:dyDescent="0.3">
      <c r="E1389" s="62"/>
      <c r="J1389" s="50"/>
    </row>
    <row r="1390" spans="5:10" s="28" customFormat="1" x14ac:dyDescent="0.3">
      <c r="E1390" s="62"/>
      <c r="J1390" s="50"/>
    </row>
    <row r="1391" spans="5:10" s="28" customFormat="1" x14ac:dyDescent="0.3">
      <c r="E1391" s="62"/>
      <c r="J1391" s="50"/>
    </row>
    <row r="1392" spans="5:10" s="28" customFormat="1" x14ac:dyDescent="0.3">
      <c r="E1392" s="62"/>
      <c r="J1392" s="50"/>
    </row>
    <row r="1393" spans="5:10" s="28" customFormat="1" x14ac:dyDescent="0.3">
      <c r="E1393" s="62"/>
      <c r="J1393" s="50"/>
    </row>
    <row r="1394" spans="5:10" s="28" customFormat="1" x14ac:dyDescent="0.3">
      <c r="E1394" s="62"/>
      <c r="J1394" s="50"/>
    </row>
    <row r="1395" spans="5:10" s="28" customFormat="1" x14ac:dyDescent="0.3">
      <c r="E1395" s="62"/>
      <c r="J1395" s="50"/>
    </row>
    <row r="1396" spans="5:10" s="28" customFormat="1" x14ac:dyDescent="0.3">
      <c r="E1396" s="62"/>
      <c r="J1396" s="50"/>
    </row>
    <row r="1397" spans="5:10" s="28" customFormat="1" x14ac:dyDescent="0.3">
      <c r="E1397" s="62"/>
      <c r="J1397" s="50"/>
    </row>
    <row r="1398" spans="5:10" s="28" customFormat="1" x14ac:dyDescent="0.3">
      <c r="E1398" s="62"/>
      <c r="J1398" s="50"/>
    </row>
    <row r="1399" spans="5:10" s="28" customFormat="1" x14ac:dyDescent="0.3">
      <c r="E1399" s="62"/>
      <c r="J1399" s="50"/>
    </row>
    <row r="1400" spans="5:10" s="28" customFormat="1" x14ac:dyDescent="0.3">
      <c r="E1400" s="62"/>
      <c r="J1400" s="50"/>
    </row>
    <row r="1401" spans="5:10" s="28" customFormat="1" x14ac:dyDescent="0.3">
      <c r="E1401" s="62"/>
      <c r="J1401" s="50"/>
    </row>
    <row r="1402" spans="5:10" s="28" customFormat="1" x14ac:dyDescent="0.3">
      <c r="E1402" s="62"/>
      <c r="J1402" s="50"/>
    </row>
    <row r="1403" spans="5:10" s="28" customFormat="1" x14ac:dyDescent="0.3">
      <c r="E1403" s="62"/>
      <c r="J1403" s="50"/>
    </row>
    <row r="1404" spans="5:10" s="28" customFormat="1" x14ac:dyDescent="0.3">
      <c r="E1404" s="62"/>
      <c r="J1404" s="50"/>
    </row>
    <row r="1405" spans="5:10" s="28" customFormat="1" x14ac:dyDescent="0.3">
      <c r="E1405" s="62"/>
      <c r="J1405" s="50"/>
    </row>
    <row r="1406" spans="5:10" s="28" customFormat="1" x14ac:dyDescent="0.3">
      <c r="E1406" s="62"/>
      <c r="J1406" s="50"/>
    </row>
    <row r="1407" spans="5:10" s="28" customFormat="1" x14ac:dyDescent="0.3">
      <c r="E1407" s="62"/>
      <c r="J1407" s="50"/>
    </row>
    <row r="1408" spans="5:10" s="28" customFormat="1" x14ac:dyDescent="0.3">
      <c r="E1408" s="62"/>
      <c r="J1408" s="50"/>
    </row>
    <row r="1409" spans="5:10" s="28" customFormat="1" x14ac:dyDescent="0.3">
      <c r="E1409" s="62"/>
      <c r="J1409" s="50"/>
    </row>
    <row r="1410" spans="5:10" s="28" customFormat="1" x14ac:dyDescent="0.3">
      <c r="E1410" s="62"/>
      <c r="J1410" s="50"/>
    </row>
    <row r="1411" spans="5:10" s="28" customFormat="1" x14ac:dyDescent="0.3">
      <c r="E1411" s="62"/>
      <c r="J1411" s="50"/>
    </row>
    <row r="1412" spans="5:10" s="28" customFormat="1" x14ac:dyDescent="0.3">
      <c r="E1412" s="62"/>
      <c r="J1412" s="50"/>
    </row>
    <row r="1413" spans="5:10" s="28" customFormat="1" x14ac:dyDescent="0.3">
      <c r="E1413" s="62"/>
      <c r="J1413" s="50"/>
    </row>
    <row r="1414" spans="5:10" s="28" customFormat="1" x14ac:dyDescent="0.3">
      <c r="E1414" s="62"/>
      <c r="J1414" s="50"/>
    </row>
    <row r="1415" spans="5:10" s="28" customFormat="1" x14ac:dyDescent="0.3">
      <c r="E1415" s="62"/>
      <c r="J1415" s="50"/>
    </row>
    <row r="1416" spans="5:10" s="28" customFormat="1" x14ac:dyDescent="0.3">
      <c r="E1416" s="62"/>
      <c r="J1416" s="50"/>
    </row>
    <row r="1417" spans="5:10" s="28" customFormat="1" x14ac:dyDescent="0.3">
      <c r="E1417" s="62"/>
      <c r="J1417" s="50"/>
    </row>
    <row r="1418" spans="5:10" s="28" customFormat="1" x14ac:dyDescent="0.3">
      <c r="E1418" s="62"/>
      <c r="J1418" s="50"/>
    </row>
    <row r="1419" spans="5:10" s="28" customFormat="1" x14ac:dyDescent="0.3">
      <c r="E1419" s="62"/>
      <c r="J1419" s="50"/>
    </row>
    <row r="1420" spans="5:10" s="28" customFormat="1" x14ac:dyDescent="0.3">
      <c r="E1420" s="62"/>
      <c r="J1420" s="50"/>
    </row>
    <row r="1421" spans="5:10" s="28" customFormat="1" x14ac:dyDescent="0.3">
      <c r="E1421" s="62"/>
      <c r="J1421" s="50"/>
    </row>
    <row r="1422" spans="5:10" s="28" customFormat="1" x14ac:dyDescent="0.3">
      <c r="E1422" s="62"/>
      <c r="J1422" s="50"/>
    </row>
    <row r="1423" spans="5:10" s="28" customFormat="1" x14ac:dyDescent="0.3">
      <c r="E1423" s="62"/>
      <c r="J1423" s="50"/>
    </row>
    <row r="1424" spans="5:10" s="28" customFormat="1" x14ac:dyDescent="0.3">
      <c r="E1424" s="62"/>
      <c r="J1424" s="50"/>
    </row>
    <row r="1425" spans="5:10" s="28" customFormat="1" x14ac:dyDescent="0.3">
      <c r="E1425" s="62"/>
      <c r="J1425" s="50"/>
    </row>
    <row r="1426" spans="5:10" s="28" customFormat="1" x14ac:dyDescent="0.3">
      <c r="E1426" s="62"/>
      <c r="J1426" s="50"/>
    </row>
    <row r="1427" spans="5:10" s="28" customFormat="1" x14ac:dyDescent="0.3">
      <c r="E1427" s="62"/>
      <c r="J1427" s="50"/>
    </row>
    <row r="1428" spans="5:10" s="28" customFormat="1" x14ac:dyDescent="0.3">
      <c r="E1428" s="62"/>
      <c r="J1428" s="50"/>
    </row>
    <row r="1429" spans="5:10" s="28" customFormat="1" x14ac:dyDescent="0.3">
      <c r="E1429" s="62"/>
      <c r="J1429" s="50"/>
    </row>
    <row r="1430" spans="5:10" s="28" customFormat="1" x14ac:dyDescent="0.3">
      <c r="E1430" s="62"/>
      <c r="J1430" s="50"/>
    </row>
    <row r="1431" spans="5:10" s="28" customFormat="1" x14ac:dyDescent="0.3">
      <c r="E1431" s="62"/>
      <c r="J1431" s="50"/>
    </row>
    <row r="1432" spans="5:10" s="28" customFormat="1" x14ac:dyDescent="0.3">
      <c r="E1432" s="62"/>
      <c r="J1432" s="50"/>
    </row>
    <row r="1433" spans="5:10" s="28" customFormat="1" x14ac:dyDescent="0.3">
      <c r="E1433" s="62"/>
      <c r="J1433" s="50"/>
    </row>
    <row r="1434" spans="5:10" s="28" customFormat="1" x14ac:dyDescent="0.3">
      <c r="E1434" s="62"/>
      <c r="J1434" s="50"/>
    </row>
    <row r="1435" spans="5:10" s="28" customFormat="1" x14ac:dyDescent="0.3">
      <c r="E1435" s="62"/>
      <c r="J1435" s="50"/>
    </row>
    <row r="1436" spans="5:10" s="28" customFormat="1" x14ac:dyDescent="0.3">
      <c r="E1436" s="62"/>
      <c r="J1436" s="50"/>
    </row>
    <row r="1437" spans="5:10" s="28" customFormat="1" x14ac:dyDescent="0.3">
      <c r="E1437" s="62"/>
      <c r="J1437" s="50"/>
    </row>
    <row r="1438" spans="5:10" s="28" customFormat="1" x14ac:dyDescent="0.3">
      <c r="E1438" s="62"/>
      <c r="J1438" s="50"/>
    </row>
    <row r="1439" spans="5:10" s="28" customFormat="1" x14ac:dyDescent="0.3">
      <c r="E1439" s="62"/>
      <c r="J1439" s="50"/>
    </row>
    <row r="1440" spans="5:10" s="28" customFormat="1" x14ac:dyDescent="0.3">
      <c r="E1440" s="62"/>
      <c r="J1440" s="50"/>
    </row>
    <row r="1441" spans="5:10" s="28" customFormat="1" x14ac:dyDescent="0.3">
      <c r="E1441" s="62"/>
      <c r="J1441" s="50"/>
    </row>
  </sheetData>
  <mergeCells count="3">
    <mergeCell ref="B1:E1"/>
    <mergeCell ref="F1:I1"/>
    <mergeCell ref="K1:O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TSLA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Foley, Maggie</dc:creator>
  <cp:lastModifiedBy>m f</cp:lastModifiedBy>
  <dcterms:created xsi:type="dcterms:W3CDTF">2023-09-26T15:23:59Z</dcterms:created>
  <dcterms:modified xsi:type="dcterms:W3CDTF">2023-10-04T03:21:00Z</dcterms:modified>
</cp:coreProperties>
</file>