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n 301  fall 2023\"/>
    </mc:Choice>
  </mc:AlternateContent>
  <xr:revisionPtr revIDLastSave="0" documentId="8_{903B4BED-C733-424B-A09A-FD5073B523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UG (6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M17" i="1"/>
  <c r="L17" i="1"/>
  <c r="K17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G3" i="1"/>
  <c r="H3" i="1"/>
  <c r="I3" i="1"/>
  <c r="F3" i="1"/>
  <c r="K6" i="1" s="1"/>
  <c r="K10" i="1" l="1"/>
  <c r="L10" i="1"/>
  <c r="M10" i="1"/>
  <c r="N6" i="1"/>
  <c r="M6" i="1"/>
  <c r="L16" i="1" s="1"/>
  <c r="L4" i="1"/>
  <c r="K3" i="1"/>
  <c r="N3" i="1"/>
  <c r="M3" i="1"/>
  <c r="L3" i="1"/>
  <c r="K4" i="1"/>
  <c r="N4" i="1"/>
  <c r="N5" i="1" s="1"/>
  <c r="L6" i="1"/>
  <c r="M16" i="1" s="1"/>
  <c r="M4" i="1"/>
  <c r="K16" i="1" l="1"/>
  <c r="L5" i="1"/>
  <c r="M13" i="1"/>
  <c r="L13" i="1"/>
  <c r="K13" i="1"/>
  <c r="M5" i="1"/>
  <c r="M14" i="1"/>
  <c r="K14" i="1"/>
  <c r="K15" i="1" s="1"/>
  <c r="K5" i="1"/>
  <c r="L14" i="1"/>
  <c r="M15" i="1" l="1"/>
  <c r="L15" i="1"/>
</calcChain>
</file>

<file path=xl/sharedStrings.xml><?xml version="1.0" encoding="utf-8"?>
<sst xmlns="http://schemas.openxmlformats.org/spreadsheetml/2006/main" count="38" uniqueCount="25">
  <si>
    <t>Date</t>
  </si>
  <si>
    <t>Plug</t>
  </si>
  <si>
    <t>LMT</t>
  </si>
  <si>
    <t>GME</t>
  </si>
  <si>
    <t>SP500</t>
  </si>
  <si>
    <t>Average return</t>
  </si>
  <si>
    <t>Standard deviation</t>
  </si>
  <si>
    <t>Beta</t>
  </si>
  <si>
    <t>Risk return ratio</t>
  </si>
  <si>
    <t>Correaltion</t>
  </si>
  <si>
    <t>Plug+LMT</t>
  </si>
  <si>
    <t>Plug + GME</t>
  </si>
  <si>
    <t>LMT+GME</t>
  </si>
  <si>
    <t>PLUG + LMT</t>
  </si>
  <si>
    <t>Plug+GME</t>
  </si>
  <si>
    <t>Portfolio - 50% in each stock</t>
  </si>
  <si>
    <t>SP500 -x</t>
  </si>
  <si>
    <t>CAPM - Capital Asset Pricing Model</t>
  </si>
  <si>
    <t>stock return = risk free rate + beta * (market return - risk free rate)</t>
  </si>
  <si>
    <t>return - based on CAPM</t>
  </si>
  <si>
    <t xml:space="preserve">assume risk free rate = 5%, market return =9%. </t>
  </si>
  <si>
    <t>deposit in banks</t>
  </si>
  <si>
    <t>Step 1: Raw Montly stock price</t>
  </si>
  <si>
    <t>Step 2: Get Monthly stock returns</t>
  </si>
  <si>
    <t>Step 3: Statitical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</si>
</sst>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sz val="12"/>
      <color theme="1"/>
      <name val="Trade Gothic Next Heavy"/>
      <family val="2"/>
    </font>
    <font>
      <sz val="12"/>
      <color theme="1"/>
      <name val="Elephant"/>
      <family val="1"/>
    </font>
    <font>
      <b/>
      <u/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18" fillId="0" borderId="0" xfId="0" applyFont="1"/>
    <xf numFmtId="0" fontId="18" fillId="34" borderId="0" xfId="0" applyFont="1" applyFill="1"/>
    <xf numFmtId="14" fontId="18" fillId="0" borderId="0" xfId="0" applyNumberFormat="1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10" fontId="18" fillId="33" borderId="0" xfId="2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0" fontId="20" fillId="33" borderId="0" xfId="2" applyNumberFormat="1" applyFont="1" applyFill="1" applyAlignment="1">
      <alignment horizontal="center"/>
    </xf>
    <xf numFmtId="0" fontId="18" fillId="34" borderId="11" xfId="0" applyFont="1" applyFill="1" applyBorder="1"/>
    <xf numFmtId="2" fontId="18" fillId="34" borderId="12" xfId="0" applyNumberFormat="1" applyFont="1" applyFill="1" applyBorder="1" applyAlignment="1">
      <alignment horizontal="center"/>
    </xf>
    <xf numFmtId="2" fontId="18" fillId="34" borderId="13" xfId="0" applyNumberFormat="1" applyFont="1" applyFill="1" applyBorder="1" applyAlignment="1">
      <alignment horizontal="center"/>
    </xf>
    <xf numFmtId="0" fontId="23" fillId="34" borderId="14" xfId="0" applyFont="1" applyFill="1" applyBorder="1"/>
    <xf numFmtId="0" fontId="19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6" xfId="0" applyFont="1" applyFill="1" applyBorder="1"/>
    <xf numFmtId="10" fontId="18" fillId="34" borderId="0" xfId="2" applyNumberFormat="1" applyFont="1" applyFill="1" applyBorder="1" applyAlignment="1">
      <alignment horizontal="center"/>
    </xf>
    <xf numFmtId="10" fontId="18" fillId="34" borderId="17" xfId="0" applyNumberFormat="1" applyFont="1" applyFill="1" applyBorder="1" applyAlignment="1">
      <alignment horizontal="center"/>
    </xf>
    <xf numFmtId="2" fontId="18" fillId="34" borderId="17" xfId="0" applyNumberFormat="1" applyFont="1" applyFill="1" applyBorder="1" applyAlignment="1">
      <alignment horizontal="center"/>
    </xf>
    <xf numFmtId="2" fontId="18" fillId="34" borderId="17" xfId="0" quotePrefix="1" applyNumberFormat="1" applyFont="1" applyFill="1" applyBorder="1" applyAlignment="1">
      <alignment horizontal="center"/>
    </xf>
    <xf numFmtId="10" fontId="18" fillId="34" borderId="17" xfId="2" applyNumberFormat="1" applyFont="1" applyFill="1" applyBorder="1" applyAlignment="1">
      <alignment horizontal="center"/>
    </xf>
    <xf numFmtId="0" fontId="22" fillId="34" borderId="14" xfId="0" applyFont="1" applyFill="1" applyBorder="1"/>
    <xf numFmtId="0" fontId="18" fillId="34" borderId="15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/>
    <xf numFmtId="10" fontId="18" fillId="36" borderId="0" xfId="2" applyNumberFormat="1" applyFont="1" applyFill="1" applyAlignment="1">
      <alignment horizontal="center"/>
    </xf>
    <xf numFmtId="10" fontId="24" fillId="36" borderId="0" xfId="2" applyNumberFormat="1" applyFont="1" applyFill="1" applyAlignment="1">
      <alignment horizontal="center"/>
    </xf>
    <xf numFmtId="10" fontId="19" fillId="36" borderId="0" xfId="2" applyNumberFormat="1" applyFont="1" applyFill="1" applyAlignment="1">
      <alignment horizontal="center"/>
    </xf>
    <xf numFmtId="0" fontId="18" fillId="35" borderId="0" xfId="0" applyFont="1" applyFill="1"/>
    <xf numFmtId="10" fontId="18" fillId="35" borderId="0" xfId="2" applyNumberFormat="1" applyFont="1" applyFill="1" applyAlignment="1">
      <alignment horizontal="left"/>
    </xf>
    <xf numFmtId="0" fontId="18" fillId="35" borderId="0" xfId="0" applyFont="1" applyFill="1" applyAlignment="1">
      <alignment horizontal="center"/>
    </xf>
    <xf numFmtId="10" fontId="19" fillId="33" borderId="0" xfId="2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34" borderId="0" xfId="0" applyFont="1" applyFill="1" applyBorder="1" applyAlignment="1">
      <alignment horizontal="center"/>
    </xf>
    <xf numFmtId="0" fontId="18" fillId="35" borderId="16" xfId="0" applyFont="1" applyFill="1" applyBorder="1"/>
    <xf numFmtId="2" fontId="18" fillId="35" borderId="0" xfId="0" applyNumberFormat="1" applyFont="1" applyFill="1" applyBorder="1" applyAlignment="1">
      <alignment horizontal="center"/>
    </xf>
    <xf numFmtId="0" fontId="18" fillId="35" borderId="0" xfId="0" applyFont="1" applyFill="1" applyBorder="1" applyAlignment="1">
      <alignment horizontal="center"/>
    </xf>
    <xf numFmtId="0" fontId="18" fillId="35" borderId="11" xfId="0" applyFont="1" applyFill="1" applyBorder="1"/>
    <xf numFmtId="10" fontId="18" fillId="35" borderId="12" xfId="2" quotePrefix="1" applyNumberFormat="1" applyFont="1" applyFill="1" applyBorder="1" applyAlignment="1">
      <alignment horizontal="center"/>
    </xf>
    <xf numFmtId="9" fontId="18" fillId="35" borderId="12" xfId="0" applyNumberFormat="1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20" fillId="34" borderId="19" xfId="0" applyFont="1" applyFill="1" applyBorder="1" applyAlignment="1">
      <alignment horizontal="center"/>
    </xf>
    <xf numFmtId="2" fontId="18" fillId="35" borderId="17" xfId="0" applyNumberFormat="1" applyFont="1" applyFill="1" applyBorder="1" applyAlignment="1">
      <alignment horizontal="center"/>
    </xf>
    <xf numFmtId="10" fontId="18" fillId="35" borderId="13" xfId="2" quotePrefix="1" applyNumberFormat="1" applyFont="1" applyFill="1" applyBorder="1" applyAlignment="1">
      <alignment horizontal="center"/>
    </xf>
    <xf numFmtId="164" fontId="18" fillId="35" borderId="13" xfId="0" quotePrefix="1" applyNumberFormat="1" applyFont="1" applyFill="1" applyBorder="1" applyAlignment="1">
      <alignment horizontal="center"/>
    </xf>
    <xf numFmtId="0" fontId="18" fillId="34" borderId="19" xfId="0" applyFont="1" applyFill="1" applyBorder="1"/>
    <xf numFmtId="0" fontId="18" fillId="34" borderId="17" xfId="0" applyFont="1" applyFill="1" applyBorder="1"/>
    <xf numFmtId="0" fontId="19" fillId="34" borderId="18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9" fontId="18" fillId="35" borderId="13" xfId="0" applyNumberFormat="1" applyFont="1" applyFill="1" applyBorder="1" applyAlignment="1">
      <alignment horizontal="center"/>
    </xf>
    <xf numFmtId="43" fontId="18" fillId="34" borderId="17" xfId="1" applyFont="1" applyFill="1" applyBorder="1" applyAlignment="1"/>
    <xf numFmtId="43" fontId="18" fillId="34" borderId="0" xfId="1" applyFont="1" applyFill="1" applyBorder="1" applyAlignment="1"/>
    <xf numFmtId="0" fontId="18" fillId="34" borderId="17" xfId="0" applyFont="1" applyFill="1" applyBorder="1" applyAlignment="1"/>
    <xf numFmtId="0" fontId="18" fillId="37" borderId="0" xfId="0" applyFont="1" applyFill="1"/>
    <xf numFmtId="0" fontId="18" fillId="37" borderId="0" xfId="0" applyFont="1" applyFill="1" applyAlignment="1">
      <alignment horizontal="center"/>
    </xf>
    <xf numFmtId="2" fontId="18" fillId="34" borderId="0" xfId="0" applyNumberFormat="1" applyFont="1" applyFill="1" applyBorder="1" applyAlignment="1">
      <alignment horizontal="center"/>
    </xf>
    <xf numFmtId="2" fontId="18" fillId="34" borderId="0" xfId="0" quotePrefix="1" applyNumberFormat="1" applyFont="1" applyFill="1" applyBorder="1" applyAlignment="1">
      <alignment horizontal="center"/>
    </xf>
    <xf numFmtId="0" fontId="18" fillId="34" borderId="0" xfId="0" quotePrefix="1" applyFont="1" applyFill="1" applyBorder="1" applyAlignment="1">
      <alignment horizontal="center"/>
    </xf>
    <xf numFmtId="164" fontId="18" fillId="34" borderId="12" xfId="0" applyNumberFormat="1" applyFont="1" applyFill="1" applyBorder="1" applyAlignment="1">
      <alignment horizontal="center"/>
    </xf>
    <xf numFmtId="2" fontId="18" fillId="34" borderId="17" xfId="0" quotePrefix="1" applyNumberFormat="1" applyFont="1" applyFill="1" applyBorder="1" applyAlignment="1">
      <alignment horizontal="left"/>
    </xf>
    <xf numFmtId="164" fontId="18" fillId="34" borderId="13" xfId="0" applyNumberFormat="1" applyFont="1" applyFill="1" applyBorder="1" applyAlignment="1">
      <alignment horizontal="center"/>
    </xf>
    <xf numFmtId="0" fontId="18" fillId="34" borderId="17" xfId="0" quotePrefix="1" applyFont="1" applyFill="1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Security</a:t>
            </a:r>
            <a:r>
              <a:rPr lang="en-US" baseline="0"/>
              <a:t> Market Line - SML, intercept is risk free rate, slope is just market risk premium = market return - risk free rate</a:t>
            </a:r>
            <a:endParaRPr lang="en-US"/>
          </a:p>
        </c:rich>
      </c:tx>
      <c:layout>
        <c:manualLayout>
          <c:xMode val="edge"/>
          <c:yMode val="edge"/>
          <c:x val="0.1655833333333333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'PLUG (6)'!$J$7</c:f>
              <c:strCache>
                <c:ptCount val="1"/>
                <c:pt idx="0">
                  <c:v>return - based on CAPM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'PLUG (6)'!$K$6:$O$6</c:f>
              <c:numCache>
                <c:formatCode>0.00</c:formatCode>
                <c:ptCount val="5"/>
                <c:pt idx="0">
                  <c:v>1.9405211981230241</c:v>
                </c:pt>
                <c:pt idx="1">
                  <c:v>0.60772094790736508</c:v>
                </c:pt>
                <c:pt idx="2">
                  <c:v>-0.26278905041823453</c:v>
                </c:pt>
                <c:pt idx="3" formatCode="General">
                  <c:v>1</c:v>
                </c:pt>
                <c:pt idx="4" formatCode="General">
                  <c:v>0</c:v>
                </c:pt>
              </c:numCache>
            </c:numRef>
          </c:xVal>
          <c:yVal>
            <c:numRef>
              <c:f>'PLUG (6)'!$K$7:$O$7</c:f>
              <c:numCache>
                <c:formatCode>0.00%</c:formatCode>
                <c:ptCount val="5"/>
                <c:pt idx="0">
                  <c:v>0.12759999999999999</c:v>
                </c:pt>
                <c:pt idx="1">
                  <c:v>7.4399999999999994E-2</c:v>
                </c:pt>
                <c:pt idx="2" formatCode="0.0000%">
                  <c:v>3.9600000000000003E-2</c:v>
                </c:pt>
                <c:pt idx="3" formatCode="0%">
                  <c:v>0.09</c:v>
                </c:pt>
                <c:pt idx="4" formatCode="0%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E7-4CB3-8DAF-68B39B763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062928"/>
        <c:axId val="731062208"/>
      </c:scatterChart>
      <c:valAx>
        <c:axId val="73106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62208"/>
        <c:crosses val="autoZero"/>
        <c:crossBetween val="midCat"/>
      </c:valAx>
      <c:valAx>
        <c:axId val="7310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6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859790</xdr:colOff>
      <xdr:row>21</xdr:row>
      <xdr:rowOff>170180</xdr:rowOff>
    </xdr:from>
    <xdr:to>
      <xdr:col>12</xdr:col>
      <xdr:colOff>275590</xdr:colOff>
      <xdr:row>35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D01033-D3EB-BF32-E000-A41FA729A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3"/>
  <sheetViews>
    <sheetView tabSelected="1" topLeftCell="I17" zoomScale="150" zoomScaleNormal="150" workbookViewId="0">
      <selection activeCell="L33" sqref="L33"/>
    </sheetView>
  </sheetViews>
  <sheetFormatPr defaultColWidth="8.88671875" defaultRowHeight="15.6" x14ac:dyDescent="0.3"/>
  <cols>
    <col min="1" max="1" width="9.88671875" style="1" customWidth="1"/>
    <col min="2" max="5" width="11.6640625" style="4" customWidth="1"/>
    <col min="6" max="7" width="9.33203125" style="6" bestFit="1" customWidth="1"/>
    <col min="8" max="8" width="10.109375" style="6" bestFit="1" customWidth="1"/>
    <col min="9" max="9" width="9.33203125" style="27" bestFit="1" customWidth="1"/>
    <col min="10" max="10" width="32.6640625" style="2" customWidth="1"/>
    <col min="11" max="13" width="22.33203125" style="7" customWidth="1"/>
    <col min="14" max="14" width="14.77734375" style="7" customWidth="1"/>
    <col min="15" max="15" width="15.6640625" style="1" customWidth="1"/>
    <col min="16" max="16384" width="8.88671875" style="1"/>
  </cols>
  <sheetData>
    <row r="1" spans="1:15" ht="16.2" thickBot="1" x14ac:dyDescent="0.35">
      <c r="B1" s="34" t="s">
        <v>22</v>
      </c>
      <c r="C1" s="34"/>
      <c r="D1" s="34"/>
      <c r="E1" s="34"/>
      <c r="F1" s="33" t="s">
        <v>23</v>
      </c>
      <c r="G1" s="33"/>
      <c r="H1" s="33"/>
      <c r="I1" s="33"/>
      <c r="J1" s="42" t="s">
        <v>24</v>
      </c>
      <c r="K1" s="43"/>
      <c r="L1" s="43"/>
      <c r="M1" s="43"/>
      <c r="N1" s="43"/>
      <c r="O1" s="50"/>
    </row>
    <row r="2" spans="1:15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1</v>
      </c>
      <c r="G2" s="10" t="s">
        <v>2</v>
      </c>
      <c r="H2" s="10" t="s">
        <v>3</v>
      </c>
      <c r="I2" s="28" t="s">
        <v>16</v>
      </c>
      <c r="J2" s="17"/>
      <c r="K2" s="44" t="s">
        <v>1</v>
      </c>
      <c r="L2" s="35" t="s">
        <v>2</v>
      </c>
      <c r="M2" s="44" t="s">
        <v>3</v>
      </c>
      <c r="N2" s="35" t="s">
        <v>4</v>
      </c>
      <c r="O2" s="48" t="s">
        <v>21</v>
      </c>
    </row>
    <row r="3" spans="1:15" x14ac:dyDescent="0.3">
      <c r="A3" s="3">
        <v>43374</v>
      </c>
      <c r="B3" s="4">
        <v>1.85</v>
      </c>
      <c r="C3" s="4">
        <v>257.12072799999999</v>
      </c>
      <c r="D3" s="4">
        <v>3.4321630000000001</v>
      </c>
      <c r="E3" s="5">
        <v>2711.74</v>
      </c>
      <c r="F3" s="6">
        <f>(B4-B3)/B3</f>
        <v>-5.4054054054054099E-2</v>
      </c>
      <c r="G3" s="6">
        <f t="shared" ref="G3:I3" si="0">(C4-C3)/C3</f>
        <v>2.2392232025727744E-2</v>
      </c>
      <c r="H3" s="6">
        <f t="shared" si="0"/>
        <v>-6.4383597165985462E-2</v>
      </c>
      <c r="I3" s="29">
        <f t="shared" si="0"/>
        <v>1.7859381799140144E-2</v>
      </c>
      <c r="J3" s="17" t="s">
        <v>5</v>
      </c>
      <c r="K3" s="22">
        <f>AVERAGE(F3:F61)</f>
        <v>6.0181325371876003E-2</v>
      </c>
      <c r="L3" s="18">
        <f>AVERAGE(G3:G61)</f>
        <v>1.0273430726899966E-2</v>
      </c>
      <c r="M3" s="22">
        <f>AVERAGE(H3:H61)</f>
        <v>0.29092928496003628</v>
      </c>
      <c r="N3" s="18">
        <f>AVERAGE(I3:I61)</f>
        <v>9.4409043725852144E-3</v>
      </c>
      <c r="O3" s="49"/>
    </row>
    <row r="4" spans="1:15" x14ac:dyDescent="0.3">
      <c r="A4" s="3">
        <v>43405</v>
      </c>
      <c r="B4" s="4">
        <v>1.75</v>
      </c>
      <c r="C4" s="4">
        <v>262.87823500000002</v>
      </c>
      <c r="D4" s="4">
        <v>3.2111879999999999</v>
      </c>
      <c r="E4" s="5">
        <v>2760.17</v>
      </c>
      <c r="F4" s="6">
        <f t="shared" ref="F4:F61" si="1">(B5-B4)/B4</f>
        <v>-0.29142857142857143</v>
      </c>
      <c r="G4" s="6">
        <f t="shared" ref="G4:G61" si="2">(C5-C4)/C4</f>
        <v>-0.12206271470135219</v>
      </c>
      <c r="H4" s="6">
        <f t="shared" ref="H4:H61" si="3">(D5-D4)/D4</f>
        <v>-7.6134751375503337E-2</v>
      </c>
      <c r="I4" s="29">
        <f t="shared" ref="I4:I61" si="4">(E5-E4)/E4</f>
        <v>-9.1776955767217297E-2</v>
      </c>
      <c r="J4" s="17" t="s">
        <v>6</v>
      </c>
      <c r="K4" s="22">
        <f>STDEV(F3:F61)</f>
        <v>0.29847465439018023</v>
      </c>
      <c r="L4" s="18">
        <f>STDEV(G3:G61)</f>
        <v>6.8352768557834662E-2</v>
      </c>
      <c r="M4" s="22">
        <f>STDEV(H3:H61)</f>
        <v>2.1312365762455165</v>
      </c>
      <c r="N4" s="18">
        <f>STDEV(I3:I61)</f>
        <v>5.4070332504914949E-2</v>
      </c>
      <c r="O4" s="49"/>
    </row>
    <row r="5" spans="1:15" x14ac:dyDescent="0.3">
      <c r="A5" s="3">
        <v>43435</v>
      </c>
      <c r="B5" s="4">
        <v>1.24</v>
      </c>
      <c r="C5" s="4">
        <v>230.790604</v>
      </c>
      <c r="D5" s="4">
        <v>2.9667050000000001</v>
      </c>
      <c r="E5" s="5">
        <v>2506.85</v>
      </c>
      <c r="F5" s="6">
        <f t="shared" si="1"/>
        <v>0.10483870967741944</v>
      </c>
      <c r="G5" s="6">
        <f t="shared" si="2"/>
        <v>0.10636278329597851</v>
      </c>
      <c r="H5" s="6">
        <f t="shared" si="3"/>
        <v>-7.5752729037770875E-2</v>
      </c>
      <c r="I5" s="29">
        <f t="shared" si="4"/>
        <v>7.8684404731036967E-2</v>
      </c>
      <c r="J5" s="17" t="s">
        <v>8</v>
      </c>
      <c r="K5" s="53">
        <f>K4/K3</f>
        <v>4.9595892504166033</v>
      </c>
      <c r="L5" s="54">
        <f t="shared" ref="L5:N5" si="5">L4/L3</f>
        <v>6.6533537213483784</v>
      </c>
      <c r="M5" s="53">
        <f t="shared" si="5"/>
        <v>7.3256172081070332</v>
      </c>
      <c r="N5" s="54">
        <f t="shared" si="5"/>
        <v>5.7272407781108372</v>
      </c>
      <c r="O5" s="55"/>
    </row>
    <row r="6" spans="1:15" x14ac:dyDescent="0.3">
      <c r="A6" s="3">
        <v>43466</v>
      </c>
      <c r="B6" s="4">
        <v>1.37</v>
      </c>
      <c r="C6" s="4">
        <v>255.33813499999999</v>
      </c>
      <c r="D6" s="4">
        <v>2.7419690000000001</v>
      </c>
      <c r="E6" s="5">
        <v>2704.1</v>
      </c>
      <c r="F6" s="6">
        <f t="shared" si="1"/>
        <v>0.30656934306569333</v>
      </c>
      <c r="G6" s="6">
        <f t="shared" si="2"/>
        <v>6.8072839961801968E-2</v>
      </c>
      <c r="H6" s="6">
        <f t="shared" si="3"/>
        <v>3.1745800189571786E-2</v>
      </c>
      <c r="I6" s="29">
        <f t="shared" si="4"/>
        <v>2.9728930143115964E-2</v>
      </c>
      <c r="J6" s="36" t="s">
        <v>7</v>
      </c>
      <c r="K6" s="45">
        <f>SLOPE(F3:F61,I3:I61)</f>
        <v>1.9405211981230241</v>
      </c>
      <c r="L6" s="37">
        <f>SLOPE(G3:G61,$I$3:$I$61)</f>
        <v>0.60772094790736508</v>
      </c>
      <c r="M6" s="45">
        <f t="shared" ref="M6:N6" si="6">SLOPE(H3:H61,$I$3:$I$61)</f>
        <v>-0.26278905041823453</v>
      </c>
      <c r="N6" s="38">
        <f t="shared" si="6"/>
        <v>1</v>
      </c>
      <c r="O6" s="51">
        <v>0</v>
      </c>
    </row>
    <row r="7" spans="1:15" ht="16.2" thickBot="1" x14ac:dyDescent="0.35">
      <c r="A7" s="3">
        <v>43497</v>
      </c>
      <c r="B7" s="4">
        <v>1.79</v>
      </c>
      <c r="C7" s="4">
        <v>272.71972699999998</v>
      </c>
      <c r="D7" s="4">
        <v>2.8290150000000001</v>
      </c>
      <c r="E7" s="5">
        <v>2784.49</v>
      </c>
      <c r="F7" s="6">
        <f t="shared" si="1"/>
        <v>0.34078212290502785</v>
      </c>
      <c r="G7" s="6">
        <f t="shared" si="2"/>
        <v>-2.2907008116798175E-2</v>
      </c>
      <c r="H7" s="6">
        <f t="shared" si="3"/>
        <v>-0.13162390443316843</v>
      </c>
      <c r="I7" s="29">
        <f t="shared" si="4"/>
        <v>1.7924287751078408E-2</v>
      </c>
      <c r="J7" s="39" t="s">
        <v>19</v>
      </c>
      <c r="K7" s="46">
        <f>5%+ 1.94*(9%-5%)</f>
        <v>0.12759999999999999</v>
      </c>
      <c r="L7" s="40">
        <f>5%+0.61*(9%-5%)</f>
        <v>7.4399999999999994E-2</v>
      </c>
      <c r="M7" s="47">
        <f>5%+(-0.26)*(9%-5%)</f>
        <v>3.9600000000000003E-2</v>
      </c>
      <c r="N7" s="41">
        <v>0.09</v>
      </c>
      <c r="O7" s="52">
        <v>0.05</v>
      </c>
    </row>
    <row r="8" spans="1:15" ht="16.2" thickBot="1" x14ac:dyDescent="0.35">
      <c r="A8" s="3">
        <v>43525</v>
      </c>
      <c r="B8" s="4">
        <v>2.4</v>
      </c>
      <c r="C8" s="4">
        <v>266.472534</v>
      </c>
      <c r="D8" s="4">
        <v>2.4566490000000001</v>
      </c>
      <c r="E8" s="5">
        <v>2834.4</v>
      </c>
      <c r="F8" s="6">
        <f t="shared" si="1"/>
        <v>3.750000000000013E-2</v>
      </c>
      <c r="G8" s="6">
        <f t="shared" si="2"/>
        <v>0.11050769682702088</v>
      </c>
      <c r="H8" s="6">
        <f t="shared" si="3"/>
        <v>-0.11973586784274025</v>
      </c>
      <c r="I8" s="29">
        <f t="shared" si="4"/>
        <v>3.9313434942139368E-2</v>
      </c>
      <c r="J8" s="56"/>
      <c r="K8" s="57"/>
      <c r="L8" s="57"/>
      <c r="M8" s="57"/>
      <c r="N8" s="57"/>
    </row>
    <row r="9" spans="1:15" ht="16.8" thickBot="1" x14ac:dyDescent="0.4">
      <c r="A9" s="3">
        <v>43556</v>
      </c>
      <c r="B9" s="4">
        <v>2.4900000000000002</v>
      </c>
      <c r="C9" s="4">
        <v>295.91980000000001</v>
      </c>
      <c r="D9" s="4">
        <v>2.1625000000000001</v>
      </c>
      <c r="E9" s="5">
        <v>2945.83</v>
      </c>
      <c r="F9" s="6">
        <f t="shared" si="1"/>
        <v>2.811244979919672E-2</v>
      </c>
      <c r="G9" s="6">
        <f t="shared" si="2"/>
        <v>1.5630366741258971E-2</v>
      </c>
      <c r="H9" s="6">
        <f t="shared" si="3"/>
        <v>-0.12369942196531794</v>
      </c>
      <c r="I9" s="29">
        <f t="shared" si="4"/>
        <v>-6.5777726481161508E-2</v>
      </c>
      <c r="J9" s="14" t="s">
        <v>9</v>
      </c>
      <c r="K9" s="15" t="s">
        <v>10</v>
      </c>
      <c r="L9" s="16" t="s">
        <v>11</v>
      </c>
      <c r="M9" s="15" t="s">
        <v>12</v>
      </c>
      <c r="N9" s="57"/>
    </row>
    <row r="10" spans="1:15" ht="16.2" thickBot="1" x14ac:dyDescent="0.35">
      <c r="A10" s="3">
        <v>43586</v>
      </c>
      <c r="B10" s="4">
        <v>2.56</v>
      </c>
      <c r="C10" s="4">
        <v>300.54513500000002</v>
      </c>
      <c r="D10" s="4">
        <v>1.895</v>
      </c>
      <c r="E10" s="5">
        <v>2752.06</v>
      </c>
      <c r="F10" s="6">
        <f t="shared" si="1"/>
        <v>-0.12109375000000001</v>
      </c>
      <c r="G10" s="6">
        <f t="shared" si="2"/>
        <v>8.0799937087652332E-2</v>
      </c>
      <c r="H10" s="6">
        <f t="shared" si="3"/>
        <v>-0.27836411609498685</v>
      </c>
      <c r="I10" s="29">
        <f t="shared" si="4"/>
        <v>6.8930183208215035E-2</v>
      </c>
      <c r="J10" s="11"/>
      <c r="K10" s="13">
        <f>CORREL(F3:F61,G3:G61)</f>
        <v>-0.11274722901738286</v>
      </c>
      <c r="L10" s="12">
        <f>CORREL(F3:F61,H3:H61)</f>
        <v>0.39984362530583129</v>
      </c>
      <c r="M10" s="13">
        <f>CORREL(G3:G61,H3:H61)</f>
        <v>-0.18014189124615568</v>
      </c>
      <c r="N10" s="57"/>
    </row>
    <row r="11" spans="1:15" ht="16.2" thickBot="1" x14ac:dyDescent="0.35">
      <c r="A11" s="3">
        <v>43617</v>
      </c>
      <c r="B11" s="4">
        <v>2.25</v>
      </c>
      <c r="C11" s="4">
        <v>324.82916299999999</v>
      </c>
      <c r="D11" s="4">
        <v>1.3674999999999999</v>
      </c>
      <c r="E11" s="5">
        <v>2941.76</v>
      </c>
      <c r="F11" s="6">
        <f t="shared" si="1"/>
        <v>-1.7777777777777795E-2</v>
      </c>
      <c r="G11" s="6">
        <f t="shared" si="2"/>
        <v>-3.7684147220487935E-3</v>
      </c>
      <c r="H11" s="6">
        <f t="shared" si="3"/>
        <v>-0.26508226691042053</v>
      </c>
      <c r="I11" s="29">
        <f t="shared" si="4"/>
        <v>1.312819536603934E-2</v>
      </c>
      <c r="J11" s="56"/>
      <c r="K11" s="57"/>
      <c r="L11" s="57"/>
      <c r="M11" s="57"/>
      <c r="N11" s="57"/>
    </row>
    <row r="12" spans="1:15" ht="16.2" thickBot="1" x14ac:dyDescent="0.35">
      <c r="A12" s="3">
        <v>43647</v>
      </c>
      <c r="B12" s="4">
        <v>2.21</v>
      </c>
      <c r="C12" s="4">
        <v>323.60507200000001</v>
      </c>
      <c r="D12" s="4">
        <v>1.0049999999999999</v>
      </c>
      <c r="E12" s="5">
        <v>2980.38</v>
      </c>
      <c r="F12" s="6">
        <f t="shared" si="1"/>
        <v>-1.8099547511312233E-2</v>
      </c>
      <c r="G12" s="6">
        <f t="shared" si="2"/>
        <v>6.057917720152417E-2</v>
      </c>
      <c r="H12" s="6">
        <f t="shared" si="3"/>
        <v>-1.2437810945273478E-2</v>
      </c>
      <c r="I12" s="29">
        <f t="shared" si="4"/>
        <v>-1.8091652742267789E-2</v>
      </c>
      <c r="J12" s="23" t="s">
        <v>15</v>
      </c>
      <c r="K12" s="26" t="s">
        <v>13</v>
      </c>
      <c r="L12" s="24" t="s">
        <v>14</v>
      </c>
      <c r="M12" s="25" t="s">
        <v>12</v>
      </c>
      <c r="N12" s="57"/>
    </row>
    <row r="13" spans="1:15" x14ac:dyDescent="0.3">
      <c r="A13" s="3">
        <v>43678</v>
      </c>
      <c r="B13" s="4">
        <v>2.17</v>
      </c>
      <c r="C13" s="4">
        <v>343.20880099999999</v>
      </c>
      <c r="D13" s="4">
        <v>0.99250000000000005</v>
      </c>
      <c r="E13" s="5">
        <v>2926.46</v>
      </c>
      <c r="F13" s="6">
        <f t="shared" si="1"/>
        <v>0.2119815668202765</v>
      </c>
      <c r="G13" s="6">
        <f t="shared" si="2"/>
        <v>2.1335082255073027E-2</v>
      </c>
      <c r="H13" s="6">
        <f t="shared" si="3"/>
        <v>0.39042821158690161</v>
      </c>
      <c r="I13" s="29">
        <f t="shared" si="4"/>
        <v>1.7181167690656883E-2</v>
      </c>
      <c r="J13" s="17" t="s">
        <v>5</v>
      </c>
      <c r="K13" s="19">
        <f>50%*K3+50%*L3</f>
        <v>3.5227378049387983E-2</v>
      </c>
      <c r="L13" s="18">
        <f>0.5*K3+0.5*M3</f>
        <v>0.17555530516595613</v>
      </c>
      <c r="M13" s="22">
        <f>0.5*L3+0.5*M3</f>
        <v>0.15060135784346812</v>
      </c>
      <c r="N13" s="57"/>
    </row>
    <row r="14" spans="1:15" x14ac:dyDescent="0.3">
      <c r="A14" s="3">
        <v>43709</v>
      </c>
      <c r="B14" s="4">
        <v>2.63</v>
      </c>
      <c r="C14" s="4">
        <v>350.53118899999998</v>
      </c>
      <c r="D14" s="4">
        <v>1.38</v>
      </c>
      <c r="E14" s="5">
        <v>2976.74</v>
      </c>
      <c r="F14" s="6">
        <f t="shared" si="1"/>
        <v>7.6045627376425924E-3</v>
      </c>
      <c r="G14" s="6">
        <f t="shared" si="2"/>
        <v>-3.4302362749238827E-2</v>
      </c>
      <c r="H14" s="6">
        <f t="shared" si="3"/>
        <v>-1.4492753623188259E-2</v>
      </c>
      <c r="I14" s="29">
        <f t="shared" si="4"/>
        <v>2.0431747482144953E-2</v>
      </c>
      <c r="J14" s="17" t="s">
        <v>6</v>
      </c>
      <c r="K14" s="20">
        <f>(0.5^2*K4^2 + 0.5^2*L4^2+2*0.5*0.5*K4*L4*K10)^(0.5)</f>
        <v>0.14929733717022411</v>
      </c>
      <c r="L14" s="59">
        <f>SQRT(0.5^2*K4^2+0.5^2*M4^2+2*0.5*0.5*K4*M4*L10)</f>
        <v>1.1335732880456577</v>
      </c>
      <c r="M14" s="20">
        <f>(0.5^2*L4^2+0.5^2*M4^2+2*0.5*0.5*L3*M3*M10)^(0.5)</f>
        <v>1.0660399398764657</v>
      </c>
      <c r="N14" s="57"/>
    </row>
    <row r="15" spans="1:15" x14ac:dyDescent="0.3">
      <c r="A15" s="3">
        <v>43739</v>
      </c>
      <c r="B15" s="4">
        <v>2.65</v>
      </c>
      <c r="C15" s="4">
        <v>338.50714099999999</v>
      </c>
      <c r="D15" s="4">
        <v>1.36</v>
      </c>
      <c r="E15" s="5">
        <v>3037.56</v>
      </c>
      <c r="F15" s="6">
        <f t="shared" si="1"/>
        <v>0.47169811320754718</v>
      </c>
      <c r="G15" s="6">
        <f t="shared" si="2"/>
        <v>3.8095952605029432E-2</v>
      </c>
      <c r="H15" s="6">
        <f t="shared" si="3"/>
        <v>0.16544117647058812</v>
      </c>
      <c r="I15" s="29">
        <f t="shared" si="4"/>
        <v>3.4047064090915104E-2</v>
      </c>
      <c r="J15" s="17" t="s">
        <v>8</v>
      </c>
      <c r="K15" s="21">
        <f>K14/K13</f>
        <v>4.2381052873396552</v>
      </c>
      <c r="L15" s="58">
        <f>L14/L13</f>
        <v>6.4570722426990574</v>
      </c>
      <c r="M15" s="20">
        <f>M14/M13</f>
        <v>7.0785546368345837</v>
      </c>
      <c r="N15" s="57"/>
    </row>
    <row r="16" spans="1:15" x14ac:dyDescent="0.3">
      <c r="A16" s="3">
        <v>43770</v>
      </c>
      <c r="B16" s="4">
        <v>3.9</v>
      </c>
      <c r="C16" s="4">
        <v>351.40289300000001</v>
      </c>
      <c r="D16" s="4">
        <v>1.585</v>
      </c>
      <c r="E16" s="5">
        <v>3140.98</v>
      </c>
      <c r="F16" s="6">
        <f t="shared" si="1"/>
        <v>-0.18974358974358968</v>
      </c>
      <c r="G16" s="6">
        <f t="shared" si="2"/>
        <v>1.8794979015724779E-3</v>
      </c>
      <c r="H16" s="6">
        <f t="shared" si="3"/>
        <v>-4.1009463722397443E-2</v>
      </c>
      <c r="I16" s="29">
        <f t="shared" si="4"/>
        <v>2.8589803182446302E-2</v>
      </c>
      <c r="J16" s="17" t="s">
        <v>7</v>
      </c>
      <c r="K16" s="62">
        <f>0.5*K6+0.5*L6</f>
        <v>1.2741210730151946</v>
      </c>
      <c r="L16" s="60">
        <f>0.5*K6+0.5*M6</f>
        <v>0.83886607385239476</v>
      </c>
      <c r="M16" s="64">
        <f>0.5*L6+0.5*M6</f>
        <v>0.17246594874456528</v>
      </c>
      <c r="N16" s="57"/>
    </row>
    <row r="17" spans="1:14" ht="16.2" thickBot="1" x14ac:dyDescent="0.35">
      <c r="A17" s="3">
        <v>43800</v>
      </c>
      <c r="B17" s="4">
        <v>3.16</v>
      </c>
      <c r="C17" s="4">
        <v>352.063354</v>
      </c>
      <c r="D17" s="4">
        <v>1.52</v>
      </c>
      <c r="E17" s="5">
        <v>3230.78</v>
      </c>
      <c r="F17" s="6">
        <f t="shared" si="1"/>
        <v>0.22468354430379744</v>
      </c>
      <c r="G17" s="6">
        <f t="shared" si="2"/>
        <v>9.9491507997165732E-2</v>
      </c>
      <c r="H17" s="6">
        <f t="shared" si="3"/>
        <v>-0.36842105263157898</v>
      </c>
      <c r="I17" s="29">
        <f t="shared" si="4"/>
        <v>-1.6280898111292685E-3</v>
      </c>
      <c r="J17" s="11" t="s">
        <v>19</v>
      </c>
      <c r="K17" s="63">
        <f>5%+1.27*(9%-5%)</f>
        <v>0.1008</v>
      </c>
      <c r="L17" s="61">
        <f>5%+0.84*(9%-5%)</f>
        <v>8.3599999999999994E-2</v>
      </c>
      <c r="M17" s="63">
        <f>5%+0.17*(9%-5%)</f>
        <v>5.6800000000000003E-2</v>
      </c>
      <c r="N17" s="57"/>
    </row>
    <row r="18" spans="1:14" x14ac:dyDescent="0.3">
      <c r="A18" s="3">
        <v>43831</v>
      </c>
      <c r="B18" s="4">
        <v>3.87</v>
      </c>
      <c r="C18" s="4">
        <v>387.09066799999999</v>
      </c>
      <c r="D18" s="4">
        <v>0.96</v>
      </c>
      <c r="E18" s="5">
        <v>3225.52</v>
      </c>
      <c r="F18" s="6">
        <f t="shared" si="1"/>
        <v>0.12144702842377254</v>
      </c>
      <c r="G18" s="6">
        <f t="shared" si="2"/>
        <v>-0.13606012067436352</v>
      </c>
      <c r="H18" s="6">
        <f t="shared" si="3"/>
        <v>-6.2499999999999944E-2</v>
      </c>
      <c r="I18" s="29">
        <f t="shared" si="4"/>
        <v>-8.4110469009648109E-2</v>
      </c>
      <c r="J18" s="56"/>
      <c r="K18" s="57"/>
      <c r="L18" s="57"/>
      <c r="M18" s="57"/>
      <c r="N18" s="57"/>
    </row>
    <row r="19" spans="1:14" x14ac:dyDescent="0.3">
      <c r="A19" s="3">
        <v>43862</v>
      </c>
      <c r="B19" s="4">
        <v>4.34</v>
      </c>
      <c r="C19" s="4">
        <v>334.42306500000001</v>
      </c>
      <c r="D19" s="4">
        <v>0.9</v>
      </c>
      <c r="E19" s="5">
        <v>2954.22</v>
      </c>
      <c r="F19" s="6">
        <f t="shared" si="1"/>
        <v>-0.18433179723502299</v>
      </c>
      <c r="G19" s="6">
        <f t="shared" si="2"/>
        <v>-7.7842471780467742E-2</v>
      </c>
      <c r="H19" s="6">
        <f t="shared" si="3"/>
        <v>-2.7777777777777801E-2</v>
      </c>
      <c r="I19" s="29">
        <f t="shared" si="4"/>
        <v>-0.12511932083595659</v>
      </c>
      <c r="J19" s="30" t="s">
        <v>17</v>
      </c>
      <c r="K19" s="31"/>
      <c r="L19" s="32"/>
      <c r="N19" s="57"/>
    </row>
    <row r="20" spans="1:14" x14ac:dyDescent="0.3">
      <c r="A20" s="3">
        <v>43891</v>
      </c>
      <c r="B20" s="4">
        <v>3.54</v>
      </c>
      <c r="C20" s="4">
        <v>308.39074699999998</v>
      </c>
      <c r="D20" s="4">
        <v>0.875</v>
      </c>
      <c r="E20" s="5">
        <v>2584.59</v>
      </c>
      <c r="F20" s="6">
        <f t="shared" si="1"/>
        <v>0.18079096045197732</v>
      </c>
      <c r="G20" s="6">
        <f t="shared" si="2"/>
        <v>0.14783894602388972</v>
      </c>
      <c r="H20" s="6">
        <f t="shared" si="3"/>
        <v>0.63714285714285723</v>
      </c>
      <c r="I20" s="29">
        <f t="shared" si="4"/>
        <v>0.12684410293315368</v>
      </c>
      <c r="J20" s="30" t="s">
        <v>18</v>
      </c>
      <c r="K20" s="32"/>
      <c r="L20" s="32"/>
      <c r="N20" s="57"/>
    </row>
    <row r="21" spans="1:14" x14ac:dyDescent="0.3">
      <c r="A21" s="3">
        <v>43922</v>
      </c>
      <c r="B21" s="4">
        <v>4.18</v>
      </c>
      <c r="C21" s="4">
        <v>353.98291</v>
      </c>
      <c r="D21" s="4">
        <v>1.4325000000000001</v>
      </c>
      <c r="E21" s="5">
        <v>2912.43</v>
      </c>
      <c r="F21" s="6">
        <f t="shared" si="1"/>
        <v>7.1770334928230265E-3</v>
      </c>
      <c r="G21" s="6">
        <f t="shared" si="2"/>
        <v>-1.5934554580615027E-3</v>
      </c>
      <c r="H21" s="6">
        <f t="shared" si="3"/>
        <v>-0.29144851657940674</v>
      </c>
      <c r="I21" s="29">
        <f t="shared" si="4"/>
        <v>4.5281775012618368E-2</v>
      </c>
      <c r="J21" s="30" t="s">
        <v>20</v>
      </c>
      <c r="K21" s="32"/>
      <c r="N21" s="57"/>
    </row>
    <row r="22" spans="1:14" x14ac:dyDescent="0.3">
      <c r="A22" s="3">
        <v>43952</v>
      </c>
      <c r="B22" s="4">
        <v>4.21</v>
      </c>
      <c r="C22" s="4">
        <v>353.41885400000001</v>
      </c>
      <c r="D22" s="4">
        <v>1.0149999999999999</v>
      </c>
      <c r="E22" s="5">
        <v>3044.31</v>
      </c>
      <c r="F22" s="6">
        <f t="shared" si="1"/>
        <v>0.95011876484560587</v>
      </c>
      <c r="G22" s="6">
        <f t="shared" si="2"/>
        <v>-5.4856866804282034E-2</v>
      </c>
      <c r="H22" s="6">
        <f t="shared" si="3"/>
        <v>6.8965517241379379E-2</v>
      </c>
      <c r="I22" s="29">
        <f t="shared" si="4"/>
        <v>1.838840328350267E-2</v>
      </c>
      <c r="N22" s="57"/>
    </row>
    <row r="23" spans="1:14" x14ac:dyDescent="0.3">
      <c r="A23" s="3">
        <v>43983</v>
      </c>
      <c r="B23" s="4">
        <v>8.2100000000000009</v>
      </c>
      <c r="C23" s="4">
        <v>334.03140300000001</v>
      </c>
      <c r="D23" s="4">
        <v>1.085</v>
      </c>
      <c r="E23" s="5">
        <v>3100.29</v>
      </c>
      <c r="F23" s="6">
        <f t="shared" si="1"/>
        <v>-6.0901339829476347E-2</v>
      </c>
      <c r="G23" s="6">
        <f t="shared" si="2"/>
        <v>3.8501613574338102E-2</v>
      </c>
      <c r="H23" s="6">
        <f t="shared" si="3"/>
        <v>-7.6036866359447022E-2</v>
      </c>
      <c r="I23" s="29">
        <f t="shared" si="4"/>
        <v>5.5101296975444213E-2</v>
      </c>
      <c r="N23" s="57"/>
    </row>
    <row r="24" spans="1:14" x14ac:dyDescent="0.3">
      <c r="A24" s="3">
        <v>44013</v>
      </c>
      <c r="B24" s="4">
        <v>7.71</v>
      </c>
      <c r="C24" s="4">
        <v>346.89215100000001</v>
      </c>
      <c r="D24" s="4">
        <v>1.0024999999999999</v>
      </c>
      <c r="E24" s="5">
        <v>3271.12</v>
      </c>
      <c r="F24" s="6">
        <f t="shared" si="1"/>
        <v>0.68352788586251623</v>
      </c>
      <c r="G24" s="6">
        <f t="shared" si="2"/>
        <v>2.9791071865445617E-2</v>
      </c>
      <c r="H24" s="6">
        <f t="shared" si="3"/>
        <v>0.66583541147132175</v>
      </c>
      <c r="I24" s="29">
        <f t="shared" si="4"/>
        <v>7.0064687324219249E-2</v>
      </c>
      <c r="N24" s="57"/>
    </row>
    <row r="25" spans="1:14" x14ac:dyDescent="0.3">
      <c r="A25" s="3">
        <v>44044</v>
      </c>
      <c r="B25" s="4">
        <v>12.98</v>
      </c>
      <c r="C25" s="4">
        <v>357.22644000000003</v>
      </c>
      <c r="D25" s="4">
        <v>1.67</v>
      </c>
      <c r="E25" s="5">
        <v>3500.31</v>
      </c>
      <c r="F25" s="6">
        <f t="shared" si="1"/>
        <v>3.3127889060092425E-2</v>
      </c>
      <c r="G25" s="6">
        <f t="shared" si="2"/>
        <v>-1.1890721190738295E-2</v>
      </c>
      <c r="H25" s="6">
        <f t="shared" si="3"/>
        <v>0.52694610778443107</v>
      </c>
      <c r="I25" s="29">
        <f t="shared" si="4"/>
        <v>-3.9227954095494386E-2</v>
      </c>
      <c r="N25" s="57"/>
    </row>
    <row r="26" spans="1:14" x14ac:dyDescent="0.3">
      <c r="A26" s="3">
        <v>44075</v>
      </c>
      <c r="B26" s="4">
        <v>13.41</v>
      </c>
      <c r="C26" s="4">
        <v>352.97876000000002</v>
      </c>
      <c r="D26" s="4">
        <v>2.5499999999999998</v>
      </c>
      <c r="E26" s="5">
        <v>3363</v>
      </c>
      <c r="F26" s="6">
        <f t="shared" si="1"/>
        <v>4.3997017151379554E-2</v>
      </c>
      <c r="G26" s="6">
        <f t="shared" si="2"/>
        <v>-8.649020694616312E-2</v>
      </c>
      <c r="H26" s="6">
        <f t="shared" si="3"/>
        <v>2.6470588235294253E-2</v>
      </c>
      <c r="I26" s="29">
        <f t="shared" si="4"/>
        <v>-2.766577460600653E-2</v>
      </c>
      <c r="N26" s="57"/>
    </row>
    <row r="27" spans="1:14" x14ac:dyDescent="0.3">
      <c r="A27" s="3">
        <v>44105</v>
      </c>
      <c r="B27" s="4">
        <v>14</v>
      </c>
      <c r="C27" s="4">
        <v>322.44955399999998</v>
      </c>
      <c r="D27" s="4">
        <v>2.6175000000000002</v>
      </c>
      <c r="E27" s="5">
        <v>3269.96</v>
      </c>
      <c r="F27" s="6">
        <f t="shared" si="1"/>
        <v>0.88499992857142851</v>
      </c>
      <c r="G27" s="6">
        <f t="shared" si="2"/>
        <v>4.2470078901086027E-2</v>
      </c>
      <c r="H27" s="6">
        <f t="shared" si="3"/>
        <v>0.58166189111747824</v>
      </c>
      <c r="I27" s="29">
        <f t="shared" si="4"/>
        <v>0.10754565805086302</v>
      </c>
      <c r="N27" s="57"/>
    </row>
    <row r="28" spans="1:14" x14ac:dyDescent="0.3">
      <c r="A28" s="3">
        <v>44136</v>
      </c>
      <c r="B28" s="4">
        <v>26.389999</v>
      </c>
      <c r="C28" s="4">
        <v>336.14401199999998</v>
      </c>
      <c r="D28" s="4">
        <v>4.1399999999999997</v>
      </c>
      <c r="E28" s="5">
        <v>3621.63</v>
      </c>
      <c r="F28" s="6">
        <f t="shared" si="1"/>
        <v>0.28495647157849446</v>
      </c>
      <c r="G28" s="6">
        <f t="shared" si="2"/>
        <v>-2.0650095650075043E-2</v>
      </c>
      <c r="H28" s="6">
        <f t="shared" si="3"/>
        <v>0.13768115942028994</v>
      </c>
      <c r="I28" s="29">
        <f t="shared" si="4"/>
        <v>3.7121406659432372E-2</v>
      </c>
      <c r="N28" s="57"/>
    </row>
    <row r="29" spans="1:14" x14ac:dyDescent="0.3">
      <c r="A29" s="3">
        <v>44166</v>
      </c>
      <c r="B29" s="4">
        <v>33.909999999999997</v>
      </c>
      <c r="C29" s="4">
        <v>329.202606</v>
      </c>
      <c r="D29" s="4">
        <v>4.71</v>
      </c>
      <c r="E29" s="5">
        <v>3756.07</v>
      </c>
      <c r="F29" s="6">
        <f t="shared" si="1"/>
        <v>0.8628722500737247</v>
      </c>
      <c r="G29" s="6">
        <f t="shared" si="2"/>
        <v>-9.3413640838554093E-2</v>
      </c>
      <c r="H29" s="6">
        <f t="shared" si="3"/>
        <v>16.250530785562635</v>
      </c>
      <c r="I29" s="29">
        <f t="shared" si="4"/>
        <v>-1.1136640158463601E-2</v>
      </c>
      <c r="N29" s="57"/>
    </row>
    <row r="30" spans="1:14" x14ac:dyDescent="0.3">
      <c r="A30" s="3">
        <v>44197</v>
      </c>
      <c r="B30" s="4">
        <v>63.169998</v>
      </c>
      <c r="C30" s="4">
        <v>298.45059199999997</v>
      </c>
      <c r="D30" s="4">
        <v>81.25</v>
      </c>
      <c r="E30" s="5">
        <v>3714.24</v>
      </c>
      <c r="F30" s="6">
        <f t="shared" si="1"/>
        <v>-0.23413008498116464</v>
      </c>
      <c r="G30" s="6">
        <f t="shared" si="2"/>
        <v>2.6194654021661344E-2</v>
      </c>
      <c r="H30" s="6">
        <f t="shared" si="3"/>
        <v>-0.68695385846153845</v>
      </c>
      <c r="I30" s="29">
        <f t="shared" si="4"/>
        <v>2.6091474971999741E-2</v>
      </c>
      <c r="N30" s="57"/>
    </row>
    <row r="31" spans="1:14" x14ac:dyDescent="0.3">
      <c r="A31" s="3">
        <v>44228</v>
      </c>
      <c r="B31" s="4">
        <v>48.380001</v>
      </c>
      <c r="C31" s="4">
        <v>306.26840199999998</v>
      </c>
      <c r="D31" s="4">
        <v>25.434999000000001</v>
      </c>
      <c r="E31" s="5">
        <v>3811.15</v>
      </c>
      <c r="F31" s="6">
        <f t="shared" si="1"/>
        <v>-0.25919803102112371</v>
      </c>
      <c r="G31" s="6">
        <f t="shared" si="2"/>
        <v>0.1274281700140911</v>
      </c>
      <c r="H31" s="6">
        <f t="shared" si="3"/>
        <v>0.86573634227388796</v>
      </c>
      <c r="I31" s="29">
        <f t="shared" si="4"/>
        <v>4.2438634008107733E-2</v>
      </c>
      <c r="N31" s="57"/>
    </row>
    <row r="32" spans="1:14" x14ac:dyDescent="0.3">
      <c r="A32" s="3">
        <v>44256</v>
      </c>
      <c r="B32" s="4">
        <v>35.840000000000003</v>
      </c>
      <c r="C32" s="4">
        <v>345.29562399999998</v>
      </c>
      <c r="D32" s="4">
        <v>47.455002</v>
      </c>
      <c r="E32" s="5">
        <v>3972.89</v>
      </c>
      <c r="F32" s="6">
        <f t="shared" si="1"/>
        <v>-0.20452008928571433</v>
      </c>
      <c r="G32" s="6">
        <f t="shared" si="2"/>
        <v>2.9932617970275962E-2</v>
      </c>
      <c r="H32" s="6">
        <f t="shared" si="3"/>
        <v>-8.5502114192303622E-2</v>
      </c>
      <c r="I32" s="29">
        <f t="shared" si="4"/>
        <v>5.2425312555847307E-2</v>
      </c>
      <c r="N32" s="57"/>
    </row>
    <row r="33" spans="1:14" x14ac:dyDescent="0.3">
      <c r="A33" s="3">
        <v>44287</v>
      </c>
      <c r="B33" s="4">
        <v>28.51</v>
      </c>
      <c r="C33" s="4">
        <v>355.63122600000003</v>
      </c>
      <c r="D33" s="4">
        <v>43.397499000000003</v>
      </c>
      <c r="E33" s="5">
        <v>4181.17</v>
      </c>
      <c r="F33" s="6">
        <f t="shared" si="1"/>
        <v>7.6815187653454881E-2</v>
      </c>
      <c r="G33" s="6">
        <f t="shared" si="2"/>
        <v>4.3093263132072349E-3</v>
      </c>
      <c r="H33" s="6">
        <f t="shared" si="3"/>
        <v>0.27887554073104526</v>
      </c>
      <c r="I33" s="29">
        <f t="shared" si="4"/>
        <v>5.4865025818131288E-3</v>
      </c>
      <c r="N33" s="57"/>
    </row>
    <row r="34" spans="1:14" x14ac:dyDescent="0.3">
      <c r="A34" s="3">
        <v>44317</v>
      </c>
      <c r="B34" s="4">
        <v>30.700001</v>
      </c>
      <c r="C34" s="4">
        <v>357.16375699999998</v>
      </c>
      <c r="D34" s="4">
        <v>55.5</v>
      </c>
      <c r="E34" s="5">
        <v>4204.1099999999997</v>
      </c>
      <c r="F34" s="6">
        <f t="shared" si="1"/>
        <v>0.11368071290942303</v>
      </c>
      <c r="G34" s="6">
        <f t="shared" si="2"/>
        <v>-3.3844447436473632E-3</v>
      </c>
      <c r="H34" s="6">
        <f t="shared" si="3"/>
        <v>-3.5405405405405467E-2</v>
      </c>
      <c r="I34" s="29">
        <f t="shared" si="4"/>
        <v>2.221397632316955E-2</v>
      </c>
      <c r="N34" s="57"/>
    </row>
    <row r="35" spans="1:14" x14ac:dyDescent="0.3">
      <c r="A35" s="3">
        <v>44348</v>
      </c>
      <c r="B35" s="4">
        <v>34.189999</v>
      </c>
      <c r="C35" s="4">
        <v>355.95495599999998</v>
      </c>
      <c r="D35" s="4">
        <v>53.534999999999997</v>
      </c>
      <c r="E35" s="5">
        <v>4297.5</v>
      </c>
      <c r="F35" s="6">
        <f t="shared" si="1"/>
        <v>-0.20210582632658169</v>
      </c>
      <c r="G35" s="6">
        <f t="shared" si="2"/>
        <v>-1.7655624381866998E-2</v>
      </c>
      <c r="H35" s="6">
        <f t="shared" si="3"/>
        <v>-0.24759504996731113</v>
      </c>
      <c r="I35" s="29">
        <f t="shared" si="4"/>
        <v>2.2748109365910464E-2</v>
      </c>
      <c r="N35" s="57"/>
    </row>
    <row r="36" spans="1:14" x14ac:dyDescent="0.3">
      <c r="A36" s="3">
        <v>44378</v>
      </c>
      <c r="B36" s="4">
        <v>27.280000999999999</v>
      </c>
      <c r="C36" s="4">
        <v>349.67034899999999</v>
      </c>
      <c r="D36" s="4">
        <v>40.279998999999997</v>
      </c>
      <c r="E36" s="5">
        <v>4395.26</v>
      </c>
      <c r="F36" s="6">
        <f t="shared" si="1"/>
        <v>-4.4721479299065912E-2</v>
      </c>
      <c r="G36" s="6">
        <f t="shared" si="2"/>
        <v>-3.1936991603483074E-2</v>
      </c>
      <c r="H36" s="6">
        <f t="shared" si="3"/>
        <v>0.35451842985398296</v>
      </c>
      <c r="I36" s="29">
        <f t="shared" si="4"/>
        <v>2.8990321391681052E-2</v>
      </c>
      <c r="N36" s="57"/>
    </row>
    <row r="37" spans="1:14" x14ac:dyDescent="0.3">
      <c r="A37" s="3">
        <v>44409</v>
      </c>
      <c r="B37" s="4">
        <v>26.059999000000001</v>
      </c>
      <c r="C37" s="4">
        <v>338.50292999999999</v>
      </c>
      <c r="D37" s="4">
        <v>54.560001</v>
      </c>
      <c r="E37" s="5">
        <v>4522.68</v>
      </c>
      <c r="F37" s="6">
        <f t="shared" si="1"/>
        <v>-1.9953876437217095E-2</v>
      </c>
      <c r="G37" s="6">
        <f t="shared" si="2"/>
        <v>-3.3918125908097722E-2</v>
      </c>
      <c r="H37" s="6">
        <f t="shared" si="3"/>
        <v>-0.19597692089485116</v>
      </c>
      <c r="I37" s="29">
        <f t="shared" si="4"/>
        <v>-4.7569140421166278E-2</v>
      </c>
      <c r="J37" s="56"/>
      <c r="K37" s="57"/>
      <c r="L37" s="57"/>
      <c r="M37" s="57"/>
      <c r="N37" s="57"/>
    </row>
    <row r="38" spans="1:14" x14ac:dyDescent="0.3">
      <c r="A38" s="3">
        <v>44440</v>
      </c>
      <c r="B38" s="4">
        <v>25.540001</v>
      </c>
      <c r="C38" s="4">
        <v>327.021545</v>
      </c>
      <c r="D38" s="4">
        <v>43.8675</v>
      </c>
      <c r="E38" s="5">
        <v>4307.54</v>
      </c>
      <c r="F38" s="6">
        <f t="shared" si="1"/>
        <v>0.49843377061731525</v>
      </c>
      <c r="G38" s="6">
        <f t="shared" si="2"/>
        <v>-3.7032645662535821E-2</v>
      </c>
      <c r="H38" s="6">
        <f t="shared" si="3"/>
        <v>4.5819775460192641E-2</v>
      </c>
      <c r="I38" s="29">
        <f t="shared" si="4"/>
        <v>6.9143873301234615E-2</v>
      </c>
      <c r="J38" s="56"/>
      <c r="K38" s="57"/>
      <c r="L38" s="57"/>
      <c r="M38" s="57"/>
      <c r="N38" s="57"/>
    </row>
    <row r="39" spans="1:14" x14ac:dyDescent="0.3">
      <c r="A39" s="3">
        <v>44470</v>
      </c>
      <c r="B39" s="4">
        <v>38.270000000000003</v>
      </c>
      <c r="C39" s="4">
        <v>314.91107199999999</v>
      </c>
      <c r="D39" s="4">
        <v>45.877499</v>
      </c>
      <c r="E39" s="5">
        <v>4605.38</v>
      </c>
      <c r="F39" s="6">
        <f t="shared" si="1"/>
        <v>4.1285550039195089E-2</v>
      </c>
      <c r="G39" s="6">
        <f t="shared" si="2"/>
        <v>3.0090113821084775E-3</v>
      </c>
      <c r="H39" s="6">
        <f t="shared" si="3"/>
        <v>6.9206104718132017E-2</v>
      </c>
      <c r="I39" s="29">
        <f t="shared" si="4"/>
        <v>-8.3337314184714628E-3</v>
      </c>
      <c r="J39" s="56"/>
      <c r="K39" s="57"/>
      <c r="L39" s="57"/>
      <c r="M39" s="57"/>
      <c r="N39" s="57"/>
    </row>
    <row r="40" spans="1:14" x14ac:dyDescent="0.3">
      <c r="A40" s="3">
        <v>44501</v>
      </c>
      <c r="B40" s="4">
        <v>39.849997999999999</v>
      </c>
      <c r="C40" s="4">
        <v>315.85864299999997</v>
      </c>
      <c r="D40" s="4">
        <v>49.052501999999997</v>
      </c>
      <c r="E40" s="5">
        <v>4567</v>
      </c>
      <c r="F40" s="6">
        <f t="shared" si="1"/>
        <v>-0.29159343997959547</v>
      </c>
      <c r="G40" s="6">
        <f t="shared" si="2"/>
        <v>7.5094373782895157E-2</v>
      </c>
      <c r="H40" s="6">
        <f t="shared" si="3"/>
        <v>-0.24371849574564008</v>
      </c>
      <c r="I40" s="29">
        <f t="shared" si="4"/>
        <v>4.3612874972629799E-2</v>
      </c>
      <c r="J40" s="56"/>
      <c r="K40" s="57"/>
      <c r="L40" s="57"/>
      <c r="M40" s="57"/>
      <c r="N40" s="57"/>
    </row>
    <row r="41" spans="1:14" x14ac:dyDescent="0.3">
      <c r="A41" s="3">
        <v>44531</v>
      </c>
      <c r="B41" s="4">
        <v>28.23</v>
      </c>
      <c r="C41" s="4">
        <v>339.57785000000001</v>
      </c>
      <c r="D41" s="4">
        <v>37.097499999999997</v>
      </c>
      <c r="E41" s="5">
        <v>4766.18</v>
      </c>
      <c r="F41" s="6">
        <f t="shared" si="1"/>
        <v>-0.22529220687212193</v>
      </c>
      <c r="G41" s="6">
        <f t="shared" si="2"/>
        <v>9.4876406102459204E-2</v>
      </c>
      <c r="H41" s="6">
        <f t="shared" si="3"/>
        <v>-0.26592088415661419</v>
      </c>
      <c r="I41" s="29">
        <f t="shared" si="4"/>
        <v>-5.2585089106999758E-2</v>
      </c>
      <c r="J41" s="56"/>
      <c r="K41" s="57"/>
      <c r="L41" s="57"/>
      <c r="M41" s="57"/>
      <c r="N41" s="57"/>
    </row>
    <row r="42" spans="1:14" x14ac:dyDescent="0.3">
      <c r="A42" s="3">
        <v>44562</v>
      </c>
      <c r="B42" s="4">
        <v>21.870000999999998</v>
      </c>
      <c r="C42" s="4">
        <v>371.79577599999999</v>
      </c>
      <c r="D42" s="4">
        <v>27.232500000000002</v>
      </c>
      <c r="E42" s="5">
        <v>4515.55</v>
      </c>
      <c r="F42" s="6">
        <f t="shared" si="1"/>
        <v>0.15637859367267529</v>
      </c>
      <c r="G42" s="6">
        <f t="shared" si="2"/>
        <v>0.11479451288871018</v>
      </c>
      <c r="H42" s="6">
        <f t="shared" si="3"/>
        <v>0.13228675296061684</v>
      </c>
      <c r="I42" s="29">
        <f t="shared" si="4"/>
        <v>-3.136052086678269E-2</v>
      </c>
      <c r="J42" s="56"/>
      <c r="K42" s="57"/>
      <c r="L42" s="57"/>
      <c r="M42" s="57"/>
      <c r="N42" s="57"/>
    </row>
    <row r="43" spans="1:14" x14ac:dyDescent="0.3">
      <c r="A43" s="3">
        <v>44593</v>
      </c>
      <c r="B43" s="4">
        <v>25.290001</v>
      </c>
      <c r="C43" s="4">
        <v>414.47589099999999</v>
      </c>
      <c r="D43" s="4">
        <v>30.834999</v>
      </c>
      <c r="E43" s="5">
        <v>4373.9399999999996</v>
      </c>
      <c r="F43" s="6">
        <f t="shared" si="1"/>
        <v>0.13127717946709452</v>
      </c>
      <c r="G43" s="6">
        <f t="shared" si="2"/>
        <v>2.4525117674456039E-2</v>
      </c>
      <c r="H43" s="6">
        <f t="shared" si="3"/>
        <v>0.35057568835984082</v>
      </c>
      <c r="I43" s="29">
        <f t="shared" si="4"/>
        <v>3.5773238773279988E-2</v>
      </c>
      <c r="J43" s="56"/>
      <c r="K43" s="57"/>
      <c r="L43" s="57"/>
      <c r="M43" s="57"/>
      <c r="N43" s="57"/>
    </row>
    <row r="44" spans="1:14" x14ac:dyDescent="0.3">
      <c r="A44" s="3">
        <v>44621</v>
      </c>
      <c r="B44" s="4">
        <v>28.610001</v>
      </c>
      <c r="C44" s="4">
        <v>424.640961</v>
      </c>
      <c r="D44" s="4">
        <v>41.645000000000003</v>
      </c>
      <c r="E44" s="5">
        <v>4530.41</v>
      </c>
      <c r="F44" s="6">
        <f t="shared" si="1"/>
        <v>-0.26529188167452356</v>
      </c>
      <c r="G44" s="6">
        <f t="shared" si="2"/>
        <v>-2.1024123482991094E-2</v>
      </c>
      <c r="H44" s="6">
        <f t="shared" si="3"/>
        <v>-0.24918957858086216</v>
      </c>
      <c r="I44" s="29">
        <f t="shared" si="4"/>
        <v>-8.7956719149039395E-2</v>
      </c>
      <c r="J44" s="56"/>
      <c r="K44" s="57"/>
      <c r="L44" s="57"/>
      <c r="M44" s="57"/>
      <c r="N44" s="57"/>
    </row>
    <row r="45" spans="1:14" x14ac:dyDescent="0.3">
      <c r="A45" s="3">
        <v>44652</v>
      </c>
      <c r="B45" s="4">
        <v>21.02</v>
      </c>
      <c r="C45" s="4">
        <v>415.713257</v>
      </c>
      <c r="D45" s="4">
        <v>31.267499999999998</v>
      </c>
      <c r="E45" s="5">
        <v>4131.93</v>
      </c>
      <c r="F45" s="6">
        <f t="shared" si="1"/>
        <v>-0.12083729781160796</v>
      </c>
      <c r="G45" s="6">
        <f t="shared" si="2"/>
        <v>1.8490331666281157E-2</v>
      </c>
      <c r="H45" s="6">
        <f t="shared" si="3"/>
        <v>-2.6385544095305687E-3</v>
      </c>
      <c r="I45" s="29">
        <f t="shared" si="4"/>
        <v>5.3243883608711947E-5</v>
      </c>
      <c r="J45" s="56"/>
      <c r="K45" s="57"/>
      <c r="L45" s="57"/>
      <c r="M45" s="57"/>
      <c r="N45" s="57"/>
    </row>
    <row r="46" spans="1:14" x14ac:dyDescent="0.3">
      <c r="A46" s="3">
        <v>44682</v>
      </c>
      <c r="B46" s="4">
        <v>18.48</v>
      </c>
      <c r="C46" s="4">
        <v>423.39993299999998</v>
      </c>
      <c r="D46" s="4">
        <v>31.184999000000001</v>
      </c>
      <c r="E46" s="5">
        <v>4132.1499999999996</v>
      </c>
      <c r="F46" s="6">
        <f t="shared" si="1"/>
        <v>-0.10335497835497837</v>
      </c>
      <c r="G46" s="6">
        <f t="shared" si="2"/>
        <v>-1.695333286696565E-2</v>
      </c>
      <c r="H46" s="6">
        <f t="shared" si="3"/>
        <v>-1.9560622721200051E-2</v>
      </c>
      <c r="I46" s="29">
        <f t="shared" si="4"/>
        <v>-8.391999322386641E-2</v>
      </c>
      <c r="J46" s="56"/>
      <c r="K46" s="57"/>
      <c r="L46" s="57"/>
      <c r="M46" s="57"/>
      <c r="N46" s="57"/>
    </row>
    <row r="47" spans="1:14" x14ac:dyDescent="0.3">
      <c r="A47" s="3">
        <v>44713</v>
      </c>
      <c r="B47" s="4">
        <v>16.57</v>
      </c>
      <c r="C47" s="4">
        <v>416.22189300000002</v>
      </c>
      <c r="D47" s="4">
        <v>30.575001</v>
      </c>
      <c r="E47" s="5">
        <v>3785.38</v>
      </c>
      <c r="F47" s="6">
        <f t="shared" si="1"/>
        <v>0.28786964393482195</v>
      </c>
      <c r="G47" s="6">
        <f t="shared" si="2"/>
        <v>-3.7561553735954128E-2</v>
      </c>
      <c r="H47" s="6">
        <f t="shared" si="3"/>
        <v>0.11234658667713544</v>
      </c>
      <c r="I47" s="29">
        <f t="shared" si="4"/>
        <v>9.1116347632205968E-2</v>
      </c>
      <c r="J47" s="56"/>
      <c r="K47" s="57"/>
      <c r="L47" s="57"/>
      <c r="M47" s="57"/>
      <c r="N47" s="57"/>
    </row>
    <row r="48" spans="1:14" x14ac:dyDescent="0.3">
      <c r="A48" s="3">
        <v>44743</v>
      </c>
      <c r="B48" s="4">
        <v>21.34</v>
      </c>
      <c r="C48" s="4">
        <v>400.58795199999997</v>
      </c>
      <c r="D48" s="4">
        <v>34.009998000000003</v>
      </c>
      <c r="E48" s="5">
        <v>4130.29</v>
      </c>
      <c r="F48" s="6">
        <f t="shared" si="1"/>
        <v>0.31396443298969073</v>
      </c>
      <c r="G48" s="6">
        <f t="shared" si="2"/>
        <v>1.5224357022100414E-2</v>
      </c>
      <c r="H48" s="6">
        <f t="shared" si="3"/>
        <v>-0.1578947167241822</v>
      </c>
      <c r="I48" s="29">
        <f t="shared" si="4"/>
        <v>-4.2440119216810436E-2</v>
      </c>
      <c r="J48" s="56"/>
      <c r="K48" s="57"/>
      <c r="L48" s="57"/>
      <c r="M48" s="57"/>
      <c r="N48" s="57"/>
    </row>
    <row r="49" spans="1:14" x14ac:dyDescent="0.3">
      <c r="A49" s="3">
        <v>44774</v>
      </c>
      <c r="B49" s="4">
        <v>28.040001</v>
      </c>
      <c r="C49" s="4">
        <v>406.686646</v>
      </c>
      <c r="D49" s="4">
        <v>28.639999</v>
      </c>
      <c r="E49" s="5">
        <v>3955</v>
      </c>
      <c r="F49" s="6">
        <f t="shared" si="1"/>
        <v>-0.25071329348383398</v>
      </c>
      <c r="G49" s="6">
        <f t="shared" si="2"/>
        <v>-7.4406205115473648E-2</v>
      </c>
      <c r="H49" s="6">
        <f t="shared" si="3"/>
        <v>-0.12255587020097305</v>
      </c>
      <c r="I49" s="29">
        <f t="shared" si="4"/>
        <v>-9.3395701643489287E-2</v>
      </c>
      <c r="J49" s="56"/>
      <c r="K49" s="57"/>
      <c r="L49" s="57"/>
      <c r="M49" s="57"/>
      <c r="N49" s="57"/>
    </row>
    <row r="50" spans="1:14" x14ac:dyDescent="0.3">
      <c r="A50" s="3">
        <v>44805</v>
      </c>
      <c r="B50" s="4">
        <v>21.01</v>
      </c>
      <c r="C50" s="4">
        <v>376.42663599999997</v>
      </c>
      <c r="D50" s="4">
        <v>25.129999000000002</v>
      </c>
      <c r="E50" s="5">
        <v>3585.62</v>
      </c>
      <c r="F50" s="6">
        <f t="shared" si="1"/>
        <v>-0.23940980485483107</v>
      </c>
      <c r="G50" s="6">
        <f t="shared" si="2"/>
        <v>0.25988224435849977</v>
      </c>
      <c r="H50" s="6">
        <f t="shared" si="3"/>
        <v>0.12654198673067993</v>
      </c>
      <c r="I50" s="29">
        <f t="shared" si="4"/>
        <v>7.9863454576893297E-2</v>
      </c>
      <c r="J50" s="56"/>
      <c r="K50" s="57"/>
      <c r="L50" s="57"/>
      <c r="M50" s="57"/>
      <c r="N50" s="57"/>
    </row>
    <row r="51" spans="1:14" x14ac:dyDescent="0.3">
      <c r="A51" s="3">
        <v>44835</v>
      </c>
      <c r="B51" s="4">
        <v>15.98</v>
      </c>
      <c r="C51" s="4">
        <v>474.25323500000002</v>
      </c>
      <c r="D51" s="4">
        <v>28.309999000000001</v>
      </c>
      <c r="E51" s="5">
        <v>3871.98</v>
      </c>
      <c r="F51" s="6">
        <f t="shared" si="1"/>
        <v>-1.2515644555694352E-3</v>
      </c>
      <c r="G51" s="6">
        <f t="shared" si="2"/>
        <v>-3.061453023087999E-3</v>
      </c>
      <c r="H51" s="6">
        <f t="shared" si="3"/>
        <v>-7.4178738049407958E-2</v>
      </c>
      <c r="I51" s="29">
        <f t="shared" si="4"/>
        <v>5.375286029369989E-2</v>
      </c>
      <c r="J51" s="56"/>
      <c r="K51" s="57"/>
      <c r="L51" s="57"/>
      <c r="M51" s="57"/>
      <c r="N51" s="57"/>
    </row>
    <row r="52" spans="1:14" x14ac:dyDescent="0.3">
      <c r="A52" s="3">
        <v>44866</v>
      </c>
      <c r="B52" s="4">
        <v>15.96</v>
      </c>
      <c r="C52" s="4">
        <v>472.801331</v>
      </c>
      <c r="D52" s="4">
        <v>26.209999</v>
      </c>
      <c r="E52" s="5">
        <v>4080.11</v>
      </c>
      <c r="F52" s="6">
        <f t="shared" si="1"/>
        <v>-0.22493734335839607</v>
      </c>
      <c r="G52" s="6">
        <f t="shared" si="2"/>
        <v>8.9317874614866476E-3</v>
      </c>
      <c r="H52" s="6">
        <f t="shared" si="3"/>
        <v>-0.29568867972867913</v>
      </c>
      <c r="I52" s="29">
        <f t="shared" si="4"/>
        <v>-5.897144929916108E-2</v>
      </c>
      <c r="J52" s="56"/>
      <c r="K52" s="57"/>
      <c r="L52" s="57"/>
      <c r="M52" s="57"/>
      <c r="N52" s="57"/>
    </row>
    <row r="53" spans="1:14" x14ac:dyDescent="0.3">
      <c r="A53" s="3">
        <v>44896</v>
      </c>
      <c r="B53" s="4">
        <v>12.37</v>
      </c>
      <c r="C53" s="4">
        <v>477.024292</v>
      </c>
      <c r="D53" s="4">
        <v>18.459999</v>
      </c>
      <c r="E53" s="5">
        <v>3839.5</v>
      </c>
      <c r="F53" s="6">
        <f t="shared" si="1"/>
        <v>0.375909458367017</v>
      </c>
      <c r="G53" s="6">
        <f t="shared" si="2"/>
        <v>-4.7750157344188249E-2</v>
      </c>
      <c r="H53" s="6">
        <f t="shared" si="3"/>
        <v>0.18472384532631875</v>
      </c>
      <c r="I53" s="29">
        <f t="shared" si="4"/>
        <v>6.1752832400052068E-2</v>
      </c>
      <c r="J53" s="56"/>
      <c r="K53" s="57"/>
      <c r="L53" s="57"/>
      <c r="M53" s="57"/>
      <c r="N53" s="57"/>
    </row>
    <row r="54" spans="1:14" x14ac:dyDescent="0.3">
      <c r="A54" s="3">
        <v>44927</v>
      </c>
      <c r="B54" s="4">
        <v>17.02</v>
      </c>
      <c r="C54" s="4">
        <v>454.246307</v>
      </c>
      <c r="D54" s="4">
        <v>21.870000999999998</v>
      </c>
      <c r="E54" s="5">
        <v>4076.6</v>
      </c>
      <c r="F54" s="6">
        <f t="shared" si="1"/>
        <v>-0.12632197414806112</v>
      </c>
      <c r="G54" s="6">
        <f t="shared" si="2"/>
        <v>2.3744785227279772E-2</v>
      </c>
      <c r="H54" s="6">
        <f t="shared" si="3"/>
        <v>-0.12071334610364207</v>
      </c>
      <c r="I54" s="29">
        <f t="shared" si="4"/>
        <v>-2.6112446646715356E-2</v>
      </c>
      <c r="J54" s="56"/>
      <c r="K54" s="57"/>
      <c r="L54" s="57"/>
      <c r="M54" s="57"/>
      <c r="N54" s="57"/>
    </row>
    <row r="55" spans="1:14" x14ac:dyDescent="0.3">
      <c r="A55" s="3">
        <v>44958</v>
      </c>
      <c r="B55" s="4">
        <v>14.87</v>
      </c>
      <c r="C55" s="4">
        <v>465.03228799999999</v>
      </c>
      <c r="D55" s="4">
        <v>19.23</v>
      </c>
      <c r="E55" s="5">
        <v>3970.15</v>
      </c>
      <c r="F55" s="6">
        <f t="shared" si="1"/>
        <v>-0.2118359112306657</v>
      </c>
      <c r="G55" s="6">
        <f t="shared" si="2"/>
        <v>3.0496420067933037E-3</v>
      </c>
      <c r="H55" s="6">
        <f t="shared" si="3"/>
        <v>0.19708788351534057</v>
      </c>
      <c r="I55" s="29">
        <f t="shared" si="4"/>
        <v>3.5051572358727079E-2</v>
      </c>
      <c r="J55" s="56"/>
      <c r="K55" s="57"/>
      <c r="L55" s="57"/>
      <c r="M55" s="57"/>
      <c r="N55" s="57"/>
    </row>
    <row r="56" spans="1:14" x14ac:dyDescent="0.3">
      <c r="A56" s="3">
        <v>44986</v>
      </c>
      <c r="B56" s="4">
        <v>11.72</v>
      </c>
      <c r="C56" s="4">
        <v>466.45047</v>
      </c>
      <c r="D56" s="4">
        <v>23.02</v>
      </c>
      <c r="E56" s="5">
        <v>4109.3100000000004</v>
      </c>
      <c r="F56" s="6">
        <f t="shared" si="1"/>
        <v>-0.22952218430034138</v>
      </c>
      <c r="G56" s="6">
        <f t="shared" si="2"/>
        <v>-1.7515285170577669E-2</v>
      </c>
      <c r="H56" s="6">
        <f t="shared" si="3"/>
        <v>-0.16203297132927885</v>
      </c>
      <c r="I56" s="29">
        <f t="shared" si="4"/>
        <v>1.4642360882970416E-2</v>
      </c>
      <c r="J56" s="56"/>
      <c r="K56" s="57"/>
      <c r="L56" s="57"/>
      <c r="M56" s="57"/>
      <c r="N56" s="57"/>
    </row>
    <row r="57" spans="1:14" x14ac:dyDescent="0.3">
      <c r="A57" s="3">
        <v>45017</v>
      </c>
      <c r="B57" s="4">
        <v>9.0299999999999994</v>
      </c>
      <c r="C57" s="4">
        <v>458.28045700000001</v>
      </c>
      <c r="D57" s="4">
        <v>19.290001</v>
      </c>
      <c r="E57" s="5">
        <v>4169.4799999999996</v>
      </c>
      <c r="F57" s="6">
        <f t="shared" si="1"/>
        <v>-7.8626799557032015E-2</v>
      </c>
      <c r="G57" s="6">
        <f t="shared" si="2"/>
        <v>-4.4009050990363362E-2</v>
      </c>
      <c r="H57" s="6">
        <f t="shared" si="3"/>
        <v>0.24675986279109055</v>
      </c>
      <c r="I57" s="29">
        <f t="shared" si="4"/>
        <v>2.4823239348792572E-3</v>
      </c>
      <c r="J57" s="56"/>
      <c r="K57" s="57"/>
      <c r="L57" s="57"/>
      <c r="M57" s="57"/>
      <c r="N57" s="57"/>
    </row>
    <row r="58" spans="1:14" x14ac:dyDescent="0.3">
      <c r="A58" s="3">
        <v>45047</v>
      </c>
      <c r="B58" s="4">
        <v>8.32</v>
      </c>
      <c r="C58" s="4">
        <v>438.11196899999999</v>
      </c>
      <c r="D58" s="4">
        <v>24.049999</v>
      </c>
      <c r="E58" s="5">
        <v>4179.83</v>
      </c>
      <c r="F58" s="6">
        <f t="shared" si="1"/>
        <v>0.24879807692307696</v>
      </c>
      <c r="G58" s="6">
        <f t="shared" si="2"/>
        <v>4.385905969165621E-2</v>
      </c>
      <c r="H58" s="6">
        <f t="shared" si="3"/>
        <v>8.3160502418316243E-3</v>
      </c>
      <c r="I58" s="29">
        <f t="shared" si="4"/>
        <v>6.4727512841431398E-2</v>
      </c>
      <c r="J58" s="56"/>
      <c r="K58" s="57"/>
      <c r="L58" s="57"/>
      <c r="M58" s="57"/>
      <c r="N58" s="57"/>
    </row>
    <row r="59" spans="1:14" x14ac:dyDescent="0.3">
      <c r="A59" s="3">
        <v>45078</v>
      </c>
      <c r="B59" s="4">
        <v>10.39</v>
      </c>
      <c r="C59" s="4">
        <v>457.32714800000002</v>
      </c>
      <c r="D59" s="4">
        <v>24.25</v>
      </c>
      <c r="E59" s="5">
        <v>4450.38</v>
      </c>
      <c r="F59" s="6">
        <f t="shared" si="1"/>
        <v>0.26275264677574578</v>
      </c>
      <c r="G59" s="6">
        <f t="shared" si="2"/>
        <v>-3.0431351081742577E-2</v>
      </c>
      <c r="H59" s="6">
        <f t="shared" si="3"/>
        <v>-8.4536041237113391E-2</v>
      </c>
      <c r="I59" s="29">
        <f t="shared" si="4"/>
        <v>3.1138913980379185E-2</v>
      </c>
      <c r="J59" s="56"/>
      <c r="K59" s="57"/>
      <c r="L59" s="57"/>
      <c r="M59" s="57"/>
      <c r="N59" s="57"/>
    </row>
    <row r="60" spans="1:14" x14ac:dyDescent="0.3">
      <c r="A60" s="3">
        <v>45108</v>
      </c>
      <c r="B60" s="4">
        <v>13.12</v>
      </c>
      <c r="C60" s="4">
        <v>443.41006499999997</v>
      </c>
      <c r="D60" s="4">
        <v>22.200001</v>
      </c>
      <c r="E60" s="5">
        <v>4588.96</v>
      </c>
      <c r="F60" s="6">
        <f t="shared" si="1"/>
        <v>-0.35518292682926816</v>
      </c>
      <c r="G60" s="6">
        <f t="shared" si="2"/>
        <v>4.4357540688662583E-3</v>
      </c>
      <c r="H60" s="6">
        <f t="shared" si="3"/>
        <v>-0.16441449709844611</v>
      </c>
      <c r="I60" s="29">
        <f t="shared" si="4"/>
        <v>-1.7716432481433741E-2</v>
      </c>
      <c r="J60" s="56"/>
      <c r="K60" s="57"/>
      <c r="L60" s="57"/>
      <c r="M60" s="57"/>
      <c r="N60" s="57"/>
    </row>
    <row r="61" spans="1:14" x14ac:dyDescent="0.3">
      <c r="A61" s="3">
        <v>45139</v>
      </c>
      <c r="B61" s="4">
        <v>8.4600000000000009</v>
      </c>
      <c r="C61" s="4">
        <v>445.37692299999998</v>
      </c>
      <c r="D61" s="4">
        <v>18.549999</v>
      </c>
      <c r="E61" s="5">
        <v>4507.66</v>
      </c>
      <c r="F61" s="6">
        <f t="shared" si="1"/>
        <v>-0.11702127659574479</v>
      </c>
      <c r="G61" s="6">
        <f t="shared" si="2"/>
        <v>-7.2920098287175925E-2</v>
      </c>
      <c r="H61" s="6">
        <f t="shared" si="3"/>
        <v>-4.7439301748749309E-2</v>
      </c>
      <c r="I61" s="29">
        <f t="shared" si="4"/>
        <v>-3.7762386692873968E-2</v>
      </c>
      <c r="J61" s="56"/>
      <c r="K61" s="57"/>
      <c r="L61" s="57"/>
      <c r="M61" s="57"/>
      <c r="N61" s="57"/>
    </row>
    <row r="62" spans="1:14" x14ac:dyDescent="0.3">
      <c r="A62" s="3">
        <v>45170</v>
      </c>
      <c r="B62" s="4">
        <v>7.47</v>
      </c>
      <c r="C62" s="4">
        <v>412.89999399999999</v>
      </c>
      <c r="D62" s="4">
        <v>17.670000000000002</v>
      </c>
      <c r="E62" s="5">
        <v>4337.4399999999996</v>
      </c>
      <c r="J62" s="56"/>
      <c r="K62" s="57"/>
      <c r="L62" s="57"/>
      <c r="M62" s="57"/>
      <c r="N62" s="57"/>
    </row>
    <row r="63" spans="1:14" x14ac:dyDescent="0.3">
      <c r="J63" s="56"/>
      <c r="K63" s="57"/>
      <c r="L63" s="57"/>
      <c r="M63" s="57"/>
      <c r="N63" s="57"/>
    </row>
    <row r="64" spans="1:14" x14ac:dyDescent="0.3">
      <c r="J64" s="56"/>
      <c r="K64" s="57"/>
      <c r="L64" s="57"/>
      <c r="M64" s="57"/>
      <c r="N64" s="57"/>
    </row>
    <row r="65" spans="10:14" x14ac:dyDescent="0.3">
      <c r="J65" s="56"/>
      <c r="K65" s="57"/>
      <c r="L65" s="57"/>
      <c r="M65" s="57"/>
      <c r="N65" s="57"/>
    </row>
    <row r="66" spans="10:14" x14ac:dyDescent="0.3">
      <c r="J66" s="56"/>
      <c r="K66" s="57"/>
      <c r="L66" s="57"/>
      <c r="M66" s="57"/>
      <c r="N66" s="57"/>
    </row>
    <row r="67" spans="10:14" x14ac:dyDescent="0.3">
      <c r="J67" s="56"/>
      <c r="K67" s="57"/>
      <c r="L67" s="57"/>
      <c r="M67" s="57"/>
      <c r="N67" s="57"/>
    </row>
    <row r="68" spans="10:14" x14ac:dyDescent="0.3">
      <c r="J68" s="56"/>
      <c r="K68" s="57"/>
      <c r="L68" s="57"/>
      <c r="M68" s="57"/>
      <c r="N68" s="57"/>
    </row>
    <row r="69" spans="10:14" x14ac:dyDescent="0.3">
      <c r="J69" s="56"/>
      <c r="K69" s="57"/>
      <c r="L69" s="57"/>
      <c r="M69" s="57"/>
      <c r="N69" s="57"/>
    </row>
    <row r="70" spans="10:14" x14ac:dyDescent="0.3">
      <c r="J70" s="56"/>
      <c r="K70" s="57"/>
      <c r="L70" s="57"/>
      <c r="M70" s="57"/>
      <c r="N70" s="57"/>
    </row>
    <row r="71" spans="10:14" x14ac:dyDescent="0.3">
      <c r="J71" s="56"/>
      <c r="K71" s="57"/>
      <c r="L71" s="57"/>
      <c r="M71" s="57"/>
      <c r="N71" s="57"/>
    </row>
    <row r="72" spans="10:14" x14ac:dyDescent="0.3">
      <c r="J72" s="56"/>
      <c r="K72" s="57"/>
      <c r="L72" s="57"/>
      <c r="M72" s="57"/>
      <c r="N72" s="57"/>
    </row>
    <row r="73" spans="10:14" x14ac:dyDescent="0.3">
      <c r="J73" s="56"/>
      <c r="K73" s="57"/>
      <c r="L73" s="57"/>
      <c r="M73" s="57"/>
      <c r="N73" s="57"/>
    </row>
    <row r="74" spans="10:14" x14ac:dyDescent="0.3">
      <c r="J74" s="56"/>
      <c r="K74" s="57"/>
      <c r="L74" s="57"/>
      <c r="M74" s="57"/>
      <c r="N74" s="57"/>
    </row>
    <row r="75" spans="10:14" x14ac:dyDescent="0.3">
      <c r="J75" s="56"/>
      <c r="K75" s="57"/>
      <c r="L75" s="57"/>
      <c r="M75" s="57"/>
      <c r="N75" s="57"/>
    </row>
    <row r="76" spans="10:14" x14ac:dyDescent="0.3">
      <c r="J76" s="56"/>
      <c r="K76" s="57"/>
      <c r="L76" s="57"/>
      <c r="M76" s="57"/>
      <c r="N76" s="57"/>
    </row>
    <row r="77" spans="10:14" x14ac:dyDescent="0.3">
      <c r="J77" s="56"/>
      <c r="K77" s="57"/>
      <c r="L77" s="57"/>
      <c r="M77" s="57"/>
      <c r="N77" s="57"/>
    </row>
    <row r="78" spans="10:14" x14ac:dyDescent="0.3">
      <c r="J78" s="56"/>
      <c r="K78" s="57"/>
      <c r="L78" s="57"/>
      <c r="M78" s="57"/>
      <c r="N78" s="57"/>
    </row>
    <row r="79" spans="10:14" x14ac:dyDescent="0.3">
      <c r="J79" s="56"/>
      <c r="K79" s="57"/>
      <c r="L79" s="57"/>
      <c r="M79" s="57"/>
      <c r="N79" s="57"/>
    </row>
    <row r="80" spans="10:14" x14ac:dyDescent="0.3">
      <c r="J80" s="56"/>
      <c r="K80" s="57"/>
      <c r="L80" s="57"/>
      <c r="M80" s="57"/>
      <c r="N80" s="57"/>
    </row>
    <row r="81" spans="10:14" x14ac:dyDescent="0.3">
      <c r="J81" s="56"/>
      <c r="K81" s="57"/>
      <c r="L81" s="57"/>
      <c r="M81" s="57"/>
      <c r="N81" s="57"/>
    </row>
    <row r="82" spans="10:14" x14ac:dyDescent="0.3">
      <c r="J82" s="56"/>
      <c r="K82" s="57"/>
      <c r="L82" s="57"/>
      <c r="M82" s="57"/>
      <c r="N82" s="57"/>
    </row>
    <row r="83" spans="10:14" x14ac:dyDescent="0.3">
      <c r="J83" s="56"/>
      <c r="K83" s="57"/>
      <c r="L83" s="57"/>
      <c r="M83" s="57"/>
      <c r="N83" s="57"/>
    </row>
    <row r="84" spans="10:14" x14ac:dyDescent="0.3">
      <c r="J84" s="56"/>
      <c r="K84" s="57"/>
      <c r="L84" s="57"/>
      <c r="M84" s="57"/>
      <c r="N84" s="57"/>
    </row>
    <row r="85" spans="10:14" x14ac:dyDescent="0.3">
      <c r="J85" s="56"/>
      <c r="K85" s="57"/>
      <c r="L85" s="57"/>
      <c r="M85" s="57"/>
      <c r="N85" s="57"/>
    </row>
    <row r="86" spans="10:14" x14ac:dyDescent="0.3">
      <c r="J86" s="56"/>
      <c r="K86" s="57"/>
      <c r="L86" s="57"/>
      <c r="M86" s="57"/>
      <c r="N86" s="57"/>
    </row>
    <row r="87" spans="10:14" x14ac:dyDescent="0.3">
      <c r="J87" s="56"/>
      <c r="K87" s="57"/>
      <c r="L87" s="57"/>
      <c r="M87" s="57"/>
      <c r="N87" s="57"/>
    </row>
    <row r="88" spans="10:14" x14ac:dyDescent="0.3">
      <c r="J88" s="56"/>
      <c r="K88" s="57"/>
      <c r="L88" s="57"/>
      <c r="M88" s="57"/>
      <c r="N88" s="57"/>
    </row>
    <row r="89" spans="10:14" x14ac:dyDescent="0.3">
      <c r="J89" s="56"/>
      <c r="K89" s="57"/>
      <c r="L89" s="57"/>
      <c r="M89" s="57"/>
      <c r="N89" s="57"/>
    </row>
    <row r="90" spans="10:14" x14ac:dyDescent="0.3">
      <c r="J90" s="56"/>
      <c r="K90" s="57"/>
      <c r="L90" s="57"/>
      <c r="M90" s="57"/>
      <c r="N90" s="57"/>
    </row>
    <row r="91" spans="10:14" x14ac:dyDescent="0.3">
      <c r="J91" s="56"/>
      <c r="K91" s="57"/>
      <c r="L91" s="57"/>
      <c r="M91" s="57"/>
      <c r="N91" s="57"/>
    </row>
    <row r="92" spans="10:14" x14ac:dyDescent="0.3">
      <c r="J92" s="56"/>
      <c r="K92" s="57"/>
      <c r="L92" s="57"/>
      <c r="M92" s="57"/>
      <c r="N92" s="57"/>
    </row>
    <row r="93" spans="10:14" x14ac:dyDescent="0.3">
      <c r="J93" s="56"/>
      <c r="K93" s="57"/>
      <c r="L93" s="57"/>
      <c r="M93" s="57"/>
      <c r="N93" s="57"/>
    </row>
    <row r="94" spans="10:14" x14ac:dyDescent="0.3">
      <c r="J94" s="56"/>
      <c r="K94" s="57"/>
      <c r="L94" s="57"/>
      <c r="M94" s="57"/>
      <c r="N94" s="57"/>
    </row>
    <row r="95" spans="10:14" x14ac:dyDescent="0.3">
      <c r="J95" s="56"/>
      <c r="K95" s="57"/>
      <c r="L95" s="57"/>
      <c r="M95" s="57"/>
      <c r="N95" s="57"/>
    </row>
    <row r="96" spans="10:14" x14ac:dyDescent="0.3">
      <c r="J96" s="56"/>
      <c r="K96" s="57"/>
      <c r="L96" s="57"/>
      <c r="M96" s="57"/>
      <c r="N96" s="57"/>
    </row>
    <row r="97" spans="10:14" x14ac:dyDescent="0.3">
      <c r="J97" s="56"/>
      <c r="K97" s="57"/>
      <c r="L97" s="57"/>
      <c r="M97" s="57"/>
      <c r="N97" s="57"/>
    </row>
    <row r="98" spans="10:14" x14ac:dyDescent="0.3">
      <c r="J98" s="56"/>
      <c r="K98" s="57"/>
      <c r="L98" s="57"/>
      <c r="M98" s="57"/>
      <c r="N98" s="57"/>
    </row>
    <row r="99" spans="10:14" x14ac:dyDescent="0.3">
      <c r="J99" s="56"/>
      <c r="K99" s="57"/>
      <c r="L99" s="57"/>
      <c r="M99" s="57"/>
      <c r="N99" s="57"/>
    </row>
    <row r="100" spans="10:14" x14ac:dyDescent="0.3">
      <c r="J100" s="56"/>
      <c r="K100" s="57"/>
      <c r="L100" s="57"/>
      <c r="M100" s="57"/>
      <c r="N100" s="57"/>
    </row>
    <row r="101" spans="10:14" x14ac:dyDescent="0.3">
      <c r="J101" s="56"/>
      <c r="K101" s="57"/>
      <c r="L101" s="57"/>
      <c r="M101" s="57"/>
      <c r="N101" s="57"/>
    </row>
    <row r="102" spans="10:14" x14ac:dyDescent="0.3">
      <c r="J102" s="56"/>
      <c r="K102" s="57"/>
      <c r="L102" s="57"/>
      <c r="M102" s="57"/>
      <c r="N102" s="57"/>
    </row>
    <row r="103" spans="10:14" x14ac:dyDescent="0.3">
      <c r="J103" s="56"/>
      <c r="K103" s="57"/>
      <c r="L103" s="57"/>
      <c r="M103" s="57"/>
      <c r="N103" s="57"/>
    </row>
    <row r="104" spans="10:14" x14ac:dyDescent="0.3">
      <c r="J104" s="56"/>
      <c r="K104" s="57"/>
      <c r="L104" s="57"/>
      <c r="M104" s="57"/>
      <c r="N104" s="57"/>
    </row>
    <row r="105" spans="10:14" x14ac:dyDescent="0.3">
      <c r="J105" s="56"/>
      <c r="K105" s="57"/>
      <c r="L105" s="57"/>
      <c r="M105" s="57"/>
      <c r="N105" s="57"/>
    </row>
    <row r="106" spans="10:14" x14ac:dyDescent="0.3">
      <c r="J106" s="56"/>
      <c r="K106" s="57"/>
      <c r="L106" s="57"/>
      <c r="M106" s="57"/>
      <c r="N106" s="57"/>
    </row>
    <row r="107" spans="10:14" x14ac:dyDescent="0.3">
      <c r="J107" s="56"/>
      <c r="K107" s="57"/>
      <c r="L107" s="57"/>
      <c r="M107" s="57"/>
      <c r="N107" s="57"/>
    </row>
    <row r="108" spans="10:14" x14ac:dyDescent="0.3">
      <c r="J108" s="56"/>
      <c r="K108" s="57"/>
      <c r="L108" s="57"/>
      <c r="M108" s="57"/>
      <c r="N108" s="57"/>
    </row>
    <row r="109" spans="10:14" x14ac:dyDescent="0.3">
      <c r="J109" s="56"/>
      <c r="K109" s="57"/>
      <c r="L109" s="57"/>
      <c r="M109" s="57"/>
      <c r="N109" s="57"/>
    </row>
    <row r="110" spans="10:14" x14ac:dyDescent="0.3">
      <c r="J110" s="56"/>
      <c r="K110" s="57"/>
      <c r="L110" s="57"/>
      <c r="M110" s="57"/>
      <c r="N110" s="57"/>
    </row>
    <row r="111" spans="10:14" x14ac:dyDescent="0.3">
      <c r="J111" s="56"/>
      <c r="K111" s="57"/>
      <c r="L111" s="57"/>
      <c r="M111" s="57"/>
      <c r="N111" s="57"/>
    </row>
    <row r="112" spans="10:14" x14ac:dyDescent="0.3">
      <c r="J112" s="56"/>
      <c r="K112" s="57"/>
      <c r="L112" s="57"/>
      <c r="M112" s="57"/>
      <c r="N112" s="57"/>
    </row>
    <row r="113" spans="10:14" x14ac:dyDescent="0.3">
      <c r="J113" s="56"/>
      <c r="K113" s="57"/>
      <c r="L113" s="57"/>
      <c r="M113" s="57"/>
      <c r="N113" s="57"/>
    </row>
    <row r="114" spans="10:14" x14ac:dyDescent="0.3">
      <c r="J114" s="56"/>
      <c r="K114" s="57"/>
      <c r="L114" s="57"/>
      <c r="M114" s="57"/>
      <c r="N114" s="57"/>
    </row>
    <row r="115" spans="10:14" x14ac:dyDescent="0.3">
      <c r="J115" s="56"/>
      <c r="K115" s="57"/>
      <c r="L115" s="57"/>
      <c r="M115" s="57"/>
      <c r="N115" s="57"/>
    </row>
    <row r="116" spans="10:14" x14ac:dyDescent="0.3">
      <c r="J116" s="56"/>
      <c r="K116" s="57"/>
      <c r="L116" s="57"/>
      <c r="M116" s="57"/>
      <c r="N116" s="57"/>
    </row>
    <row r="117" spans="10:14" x14ac:dyDescent="0.3">
      <c r="J117" s="56"/>
      <c r="K117" s="57"/>
      <c r="L117" s="57"/>
      <c r="M117" s="57"/>
      <c r="N117" s="57"/>
    </row>
    <row r="118" spans="10:14" x14ac:dyDescent="0.3">
      <c r="J118" s="56"/>
      <c r="K118" s="57"/>
      <c r="L118" s="57"/>
      <c r="M118" s="57"/>
      <c r="N118" s="57"/>
    </row>
    <row r="119" spans="10:14" x14ac:dyDescent="0.3">
      <c r="J119" s="56"/>
      <c r="K119" s="57"/>
      <c r="L119" s="57"/>
      <c r="M119" s="57"/>
      <c r="N119" s="57"/>
    </row>
    <row r="120" spans="10:14" x14ac:dyDescent="0.3">
      <c r="J120" s="56"/>
      <c r="K120" s="57"/>
      <c r="L120" s="57"/>
      <c r="M120" s="57"/>
      <c r="N120" s="57"/>
    </row>
    <row r="121" spans="10:14" x14ac:dyDescent="0.3">
      <c r="J121" s="56"/>
      <c r="K121" s="57"/>
      <c r="L121" s="57"/>
      <c r="M121" s="57"/>
      <c r="N121" s="57"/>
    </row>
    <row r="122" spans="10:14" x14ac:dyDescent="0.3">
      <c r="J122" s="56"/>
      <c r="K122" s="57"/>
      <c r="L122" s="57"/>
      <c r="M122" s="57"/>
      <c r="N122" s="57"/>
    </row>
    <row r="123" spans="10:14" x14ac:dyDescent="0.3">
      <c r="J123" s="56"/>
      <c r="K123" s="57"/>
      <c r="L123" s="57"/>
      <c r="M123" s="57"/>
      <c r="N123" s="57"/>
    </row>
    <row r="124" spans="10:14" x14ac:dyDescent="0.3">
      <c r="J124" s="56"/>
      <c r="K124" s="57"/>
      <c r="L124" s="57"/>
      <c r="M124" s="57"/>
      <c r="N124" s="57"/>
    </row>
    <row r="125" spans="10:14" x14ac:dyDescent="0.3">
      <c r="J125" s="56"/>
      <c r="K125" s="57"/>
      <c r="L125" s="57"/>
      <c r="M125" s="57"/>
      <c r="N125" s="57"/>
    </row>
    <row r="126" spans="10:14" x14ac:dyDescent="0.3">
      <c r="J126" s="56"/>
      <c r="K126" s="57"/>
      <c r="L126" s="57"/>
      <c r="M126" s="57"/>
      <c r="N126" s="57"/>
    </row>
    <row r="127" spans="10:14" x14ac:dyDescent="0.3">
      <c r="J127" s="56"/>
      <c r="K127" s="57"/>
      <c r="L127" s="57"/>
      <c r="M127" s="57"/>
      <c r="N127" s="57"/>
    </row>
    <row r="128" spans="10:14" x14ac:dyDescent="0.3">
      <c r="J128" s="56"/>
      <c r="K128" s="57"/>
      <c r="L128" s="57"/>
      <c r="M128" s="57"/>
      <c r="N128" s="57"/>
    </row>
    <row r="129" spans="10:14" x14ac:dyDescent="0.3">
      <c r="J129" s="56"/>
      <c r="K129" s="57"/>
      <c r="L129" s="57"/>
      <c r="M129" s="57"/>
      <c r="N129" s="57"/>
    </row>
    <row r="130" spans="10:14" x14ac:dyDescent="0.3">
      <c r="J130" s="56"/>
      <c r="K130" s="57"/>
      <c r="L130" s="57"/>
      <c r="M130" s="57"/>
      <c r="N130" s="57"/>
    </row>
    <row r="131" spans="10:14" x14ac:dyDescent="0.3">
      <c r="J131" s="56"/>
      <c r="K131" s="57"/>
      <c r="L131" s="57"/>
      <c r="M131" s="57"/>
      <c r="N131" s="57"/>
    </row>
    <row r="132" spans="10:14" x14ac:dyDescent="0.3">
      <c r="J132" s="56"/>
      <c r="K132" s="57"/>
      <c r="L132" s="57"/>
      <c r="M132" s="57"/>
      <c r="N132" s="57"/>
    </row>
    <row r="133" spans="10:14" x14ac:dyDescent="0.3">
      <c r="J133" s="56"/>
      <c r="K133" s="57"/>
      <c r="L133" s="57"/>
      <c r="M133" s="57"/>
      <c r="N133" s="57"/>
    </row>
    <row r="134" spans="10:14" x14ac:dyDescent="0.3">
      <c r="J134" s="56"/>
      <c r="K134" s="57"/>
      <c r="L134" s="57"/>
      <c r="M134" s="57"/>
      <c r="N134" s="57"/>
    </row>
    <row r="135" spans="10:14" x14ac:dyDescent="0.3">
      <c r="J135" s="56"/>
      <c r="K135" s="57"/>
      <c r="L135" s="57"/>
      <c r="M135" s="57"/>
      <c r="N135" s="57"/>
    </row>
    <row r="136" spans="10:14" x14ac:dyDescent="0.3">
      <c r="J136" s="56"/>
      <c r="K136" s="57"/>
      <c r="L136" s="57"/>
      <c r="M136" s="57"/>
      <c r="N136" s="57"/>
    </row>
    <row r="137" spans="10:14" x14ac:dyDescent="0.3">
      <c r="J137" s="56"/>
      <c r="K137" s="57"/>
      <c r="L137" s="57"/>
      <c r="M137" s="57"/>
      <c r="N137" s="57"/>
    </row>
    <row r="138" spans="10:14" x14ac:dyDescent="0.3">
      <c r="J138" s="56"/>
      <c r="K138" s="57"/>
      <c r="L138" s="57"/>
      <c r="M138" s="57"/>
      <c r="N138" s="57"/>
    </row>
    <row r="139" spans="10:14" x14ac:dyDescent="0.3">
      <c r="J139" s="56"/>
      <c r="K139" s="57"/>
      <c r="L139" s="57"/>
      <c r="M139" s="57"/>
      <c r="N139" s="57"/>
    </row>
    <row r="140" spans="10:14" x14ac:dyDescent="0.3">
      <c r="J140" s="56"/>
      <c r="K140" s="57"/>
      <c r="L140" s="57"/>
      <c r="M140" s="57"/>
      <c r="N140" s="57"/>
    </row>
    <row r="141" spans="10:14" x14ac:dyDescent="0.3">
      <c r="J141" s="56"/>
      <c r="K141" s="57"/>
      <c r="L141" s="57"/>
      <c r="M141" s="57"/>
      <c r="N141" s="57"/>
    </row>
    <row r="142" spans="10:14" x14ac:dyDescent="0.3">
      <c r="J142" s="56"/>
      <c r="K142" s="57"/>
      <c r="L142" s="57"/>
      <c r="M142" s="57"/>
      <c r="N142" s="57"/>
    </row>
    <row r="143" spans="10:14" x14ac:dyDescent="0.3">
      <c r="J143" s="56"/>
      <c r="K143" s="57"/>
      <c r="L143" s="57"/>
      <c r="M143" s="57"/>
      <c r="N143" s="57"/>
    </row>
    <row r="144" spans="10:14" x14ac:dyDescent="0.3">
      <c r="J144" s="56"/>
      <c r="K144" s="57"/>
      <c r="L144" s="57"/>
      <c r="M144" s="57"/>
      <c r="N144" s="57"/>
    </row>
    <row r="145" spans="10:14" x14ac:dyDescent="0.3">
      <c r="J145" s="56"/>
      <c r="K145" s="57"/>
      <c r="L145" s="57"/>
      <c r="M145" s="57"/>
      <c r="N145" s="57"/>
    </row>
    <row r="146" spans="10:14" x14ac:dyDescent="0.3">
      <c r="J146" s="56"/>
      <c r="K146" s="57"/>
      <c r="L146" s="57"/>
      <c r="M146" s="57"/>
      <c r="N146" s="57"/>
    </row>
    <row r="147" spans="10:14" x14ac:dyDescent="0.3">
      <c r="J147" s="56"/>
      <c r="K147" s="57"/>
      <c r="L147" s="57"/>
      <c r="M147" s="57"/>
      <c r="N147" s="57"/>
    </row>
    <row r="148" spans="10:14" x14ac:dyDescent="0.3">
      <c r="J148" s="56"/>
      <c r="K148" s="57"/>
      <c r="L148" s="57"/>
      <c r="M148" s="57"/>
      <c r="N148" s="57"/>
    </row>
    <row r="149" spans="10:14" x14ac:dyDescent="0.3">
      <c r="J149" s="56"/>
      <c r="K149" s="57"/>
      <c r="L149" s="57"/>
      <c r="M149" s="57"/>
      <c r="N149" s="57"/>
    </row>
    <row r="150" spans="10:14" x14ac:dyDescent="0.3">
      <c r="J150" s="56"/>
      <c r="K150" s="57"/>
      <c r="L150" s="57"/>
      <c r="M150" s="57"/>
      <c r="N150" s="57"/>
    </row>
    <row r="151" spans="10:14" x14ac:dyDescent="0.3">
      <c r="J151" s="56"/>
      <c r="K151" s="57"/>
      <c r="L151" s="57"/>
      <c r="M151" s="57"/>
      <c r="N151" s="57"/>
    </row>
    <row r="152" spans="10:14" x14ac:dyDescent="0.3">
      <c r="J152" s="56"/>
      <c r="K152" s="57"/>
      <c r="L152" s="57"/>
      <c r="M152" s="57"/>
      <c r="N152" s="57"/>
    </row>
    <row r="153" spans="10:14" x14ac:dyDescent="0.3">
      <c r="J153" s="56"/>
      <c r="K153" s="57"/>
      <c r="L153" s="57"/>
      <c r="M153" s="57"/>
      <c r="N153" s="57"/>
    </row>
    <row r="154" spans="10:14" x14ac:dyDescent="0.3">
      <c r="J154" s="56"/>
      <c r="K154" s="57"/>
      <c r="L154" s="57"/>
      <c r="M154" s="57"/>
      <c r="N154" s="57"/>
    </row>
    <row r="155" spans="10:14" x14ac:dyDescent="0.3">
      <c r="J155" s="56"/>
      <c r="K155" s="57"/>
      <c r="L155" s="57"/>
      <c r="M155" s="57"/>
      <c r="N155" s="57"/>
    </row>
    <row r="156" spans="10:14" x14ac:dyDescent="0.3">
      <c r="J156" s="56"/>
      <c r="K156" s="57"/>
      <c r="L156" s="57"/>
      <c r="M156" s="57"/>
      <c r="N156" s="57"/>
    </row>
    <row r="157" spans="10:14" x14ac:dyDescent="0.3">
      <c r="J157" s="56"/>
      <c r="K157" s="57"/>
      <c r="L157" s="57"/>
      <c r="M157" s="57"/>
      <c r="N157" s="57"/>
    </row>
    <row r="158" spans="10:14" x14ac:dyDescent="0.3">
      <c r="J158" s="56"/>
      <c r="K158" s="57"/>
      <c r="L158" s="57"/>
      <c r="M158" s="57"/>
      <c r="N158" s="57"/>
    </row>
    <row r="159" spans="10:14" x14ac:dyDescent="0.3">
      <c r="J159" s="56"/>
      <c r="K159" s="57"/>
      <c r="L159" s="57"/>
      <c r="M159" s="57"/>
      <c r="N159" s="57"/>
    </row>
    <row r="160" spans="10:14" x14ac:dyDescent="0.3">
      <c r="J160" s="56"/>
      <c r="K160" s="57"/>
      <c r="L160" s="57"/>
      <c r="M160" s="57"/>
      <c r="N160" s="57"/>
    </row>
    <row r="161" spans="10:14" x14ac:dyDescent="0.3">
      <c r="J161" s="56"/>
      <c r="K161" s="57"/>
      <c r="L161" s="57"/>
      <c r="M161" s="57"/>
      <c r="N161" s="57"/>
    </row>
    <row r="162" spans="10:14" x14ac:dyDescent="0.3">
      <c r="J162" s="56"/>
      <c r="K162" s="57"/>
      <c r="L162" s="57"/>
      <c r="M162" s="57"/>
      <c r="N162" s="57"/>
    </row>
    <row r="163" spans="10:14" x14ac:dyDescent="0.3">
      <c r="J163" s="56"/>
      <c r="K163" s="57"/>
      <c r="L163" s="57"/>
      <c r="M163" s="57"/>
      <c r="N163" s="57"/>
    </row>
    <row r="164" spans="10:14" x14ac:dyDescent="0.3">
      <c r="J164" s="56"/>
      <c r="K164" s="57"/>
      <c r="L164" s="57"/>
      <c r="M164" s="57"/>
      <c r="N164" s="57"/>
    </row>
    <row r="165" spans="10:14" x14ac:dyDescent="0.3">
      <c r="J165" s="56"/>
      <c r="K165" s="57"/>
      <c r="L165" s="57"/>
      <c r="M165" s="57"/>
      <c r="N165" s="57"/>
    </row>
    <row r="166" spans="10:14" x14ac:dyDescent="0.3">
      <c r="J166" s="56"/>
      <c r="K166" s="57"/>
      <c r="L166" s="57"/>
      <c r="M166" s="57"/>
      <c r="N166" s="57"/>
    </row>
    <row r="167" spans="10:14" x14ac:dyDescent="0.3">
      <c r="J167" s="56"/>
      <c r="K167" s="57"/>
      <c r="L167" s="57"/>
      <c r="M167" s="57"/>
      <c r="N167" s="57"/>
    </row>
    <row r="168" spans="10:14" x14ac:dyDescent="0.3">
      <c r="J168" s="56"/>
      <c r="K168" s="57"/>
      <c r="L168" s="57"/>
      <c r="M168" s="57"/>
      <c r="N168" s="57"/>
    </row>
    <row r="169" spans="10:14" x14ac:dyDescent="0.3">
      <c r="J169" s="56"/>
      <c r="K169" s="57"/>
      <c r="L169" s="57"/>
      <c r="M169" s="57"/>
      <c r="N169" s="57"/>
    </row>
    <row r="170" spans="10:14" x14ac:dyDescent="0.3">
      <c r="J170" s="56"/>
      <c r="K170" s="57"/>
      <c r="L170" s="57"/>
      <c r="M170" s="57"/>
      <c r="N170" s="57"/>
    </row>
    <row r="171" spans="10:14" x14ac:dyDescent="0.3">
      <c r="J171" s="56"/>
      <c r="K171" s="57"/>
      <c r="L171" s="57"/>
      <c r="M171" s="57"/>
      <c r="N171" s="57"/>
    </row>
    <row r="172" spans="10:14" x14ac:dyDescent="0.3">
      <c r="J172" s="56"/>
      <c r="K172" s="57"/>
      <c r="L172" s="57"/>
      <c r="M172" s="57"/>
      <c r="N172" s="57"/>
    </row>
    <row r="173" spans="10:14" x14ac:dyDescent="0.3">
      <c r="J173" s="56"/>
      <c r="K173" s="57"/>
      <c r="L173" s="57"/>
      <c r="M173" s="57"/>
      <c r="N173" s="57"/>
    </row>
    <row r="174" spans="10:14" x14ac:dyDescent="0.3">
      <c r="J174" s="56"/>
      <c r="K174" s="57"/>
      <c r="L174" s="57"/>
      <c r="M174" s="57"/>
      <c r="N174" s="57"/>
    </row>
    <row r="175" spans="10:14" x14ac:dyDescent="0.3">
      <c r="J175" s="56"/>
      <c r="K175" s="57"/>
      <c r="L175" s="57"/>
      <c r="M175" s="57"/>
      <c r="N175" s="57"/>
    </row>
    <row r="176" spans="10:14" x14ac:dyDescent="0.3">
      <c r="J176" s="56"/>
      <c r="K176" s="57"/>
      <c r="L176" s="57"/>
      <c r="M176" s="57"/>
      <c r="N176" s="57"/>
    </row>
    <row r="177" spans="10:14" x14ac:dyDescent="0.3">
      <c r="J177" s="56"/>
      <c r="K177" s="57"/>
      <c r="L177" s="57"/>
      <c r="M177" s="57"/>
      <c r="N177" s="57"/>
    </row>
    <row r="178" spans="10:14" x14ac:dyDescent="0.3">
      <c r="J178" s="56"/>
      <c r="K178" s="57"/>
      <c r="L178" s="57"/>
      <c r="M178" s="57"/>
      <c r="N178" s="57"/>
    </row>
    <row r="179" spans="10:14" x14ac:dyDescent="0.3">
      <c r="J179" s="56"/>
      <c r="K179" s="57"/>
      <c r="L179" s="57"/>
      <c r="M179" s="57"/>
      <c r="N179" s="57"/>
    </row>
    <row r="180" spans="10:14" x14ac:dyDescent="0.3">
      <c r="J180" s="56"/>
      <c r="K180" s="57"/>
      <c r="L180" s="57"/>
      <c r="M180" s="57"/>
      <c r="N180" s="57"/>
    </row>
    <row r="181" spans="10:14" x14ac:dyDescent="0.3">
      <c r="J181" s="56"/>
      <c r="K181" s="57"/>
      <c r="L181" s="57"/>
      <c r="M181" s="57"/>
      <c r="N181" s="57"/>
    </row>
    <row r="182" spans="10:14" x14ac:dyDescent="0.3">
      <c r="J182" s="56"/>
      <c r="K182" s="57"/>
      <c r="L182" s="57"/>
      <c r="M182" s="57"/>
      <c r="N182" s="57"/>
    </row>
    <row r="183" spans="10:14" x14ac:dyDescent="0.3">
      <c r="J183" s="56"/>
      <c r="K183" s="57"/>
      <c r="L183" s="57"/>
      <c r="M183" s="57"/>
      <c r="N183" s="57"/>
    </row>
    <row r="184" spans="10:14" x14ac:dyDescent="0.3">
      <c r="J184" s="56"/>
      <c r="K184" s="57"/>
      <c r="L184" s="57"/>
      <c r="M184" s="57"/>
      <c r="N184" s="57"/>
    </row>
    <row r="185" spans="10:14" x14ac:dyDescent="0.3">
      <c r="J185" s="56"/>
      <c r="K185" s="57"/>
      <c r="L185" s="57"/>
      <c r="M185" s="57"/>
      <c r="N185" s="57"/>
    </row>
    <row r="186" spans="10:14" x14ac:dyDescent="0.3">
      <c r="J186" s="56"/>
      <c r="K186" s="57"/>
      <c r="L186" s="57"/>
      <c r="M186" s="57"/>
      <c r="N186" s="57"/>
    </row>
    <row r="187" spans="10:14" x14ac:dyDescent="0.3">
      <c r="J187" s="56"/>
      <c r="K187" s="57"/>
      <c r="L187" s="57"/>
      <c r="M187" s="57"/>
      <c r="N187" s="57"/>
    </row>
    <row r="188" spans="10:14" x14ac:dyDescent="0.3">
      <c r="J188" s="56"/>
      <c r="K188" s="57"/>
      <c r="L188" s="57"/>
      <c r="M188" s="57"/>
      <c r="N188" s="57"/>
    </row>
    <row r="189" spans="10:14" x14ac:dyDescent="0.3">
      <c r="J189" s="56"/>
      <c r="K189" s="57"/>
      <c r="L189" s="57"/>
      <c r="M189" s="57"/>
      <c r="N189" s="57"/>
    </row>
    <row r="190" spans="10:14" x14ac:dyDescent="0.3">
      <c r="J190" s="56"/>
      <c r="K190" s="57"/>
      <c r="L190" s="57"/>
      <c r="M190" s="57"/>
      <c r="N190" s="57"/>
    </row>
    <row r="191" spans="10:14" x14ac:dyDescent="0.3">
      <c r="J191" s="56"/>
      <c r="K191" s="57"/>
      <c r="L191" s="57"/>
      <c r="M191" s="57"/>
      <c r="N191" s="57"/>
    </row>
    <row r="192" spans="10:14" x14ac:dyDescent="0.3">
      <c r="J192" s="56"/>
      <c r="K192" s="57"/>
      <c r="L192" s="57"/>
      <c r="M192" s="57"/>
      <c r="N192" s="57"/>
    </row>
    <row r="193" spans="10:14" x14ac:dyDescent="0.3">
      <c r="J193" s="56"/>
      <c r="K193" s="57"/>
      <c r="L193" s="57"/>
      <c r="M193" s="57"/>
      <c r="N193" s="57"/>
    </row>
    <row r="194" spans="10:14" x14ac:dyDescent="0.3">
      <c r="J194" s="56"/>
      <c r="K194" s="57"/>
      <c r="L194" s="57"/>
      <c r="M194" s="57"/>
      <c r="N194" s="57"/>
    </row>
    <row r="195" spans="10:14" x14ac:dyDescent="0.3">
      <c r="J195" s="56"/>
      <c r="K195" s="57"/>
      <c r="L195" s="57"/>
      <c r="M195" s="57"/>
      <c r="N195" s="57"/>
    </row>
    <row r="196" spans="10:14" x14ac:dyDescent="0.3">
      <c r="J196" s="56"/>
      <c r="K196" s="57"/>
      <c r="L196" s="57"/>
      <c r="M196" s="57"/>
      <c r="N196" s="57"/>
    </row>
    <row r="197" spans="10:14" x14ac:dyDescent="0.3">
      <c r="J197" s="56"/>
      <c r="K197" s="57"/>
      <c r="L197" s="57"/>
      <c r="M197" s="57"/>
      <c r="N197" s="57"/>
    </row>
    <row r="198" spans="10:14" x14ac:dyDescent="0.3">
      <c r="J198" s="56"/>
      <c r="K198" s="57"/>
      <c r="L198" s="57"/>
      <c r="M198" s="57"/>
      <c r="N198" s="57"/>
    </row>
    <row r="199" spans="10:14" x14ac:dyDescent="0.3">
      <c r="J199" s="56"/>
      <c r="K199" s="57"/>
      <c r="L199" s="57"/>
      <c r="M199" s="57"/>
      <c r="N199" s="57"/>
    </row>
    <row r="200" spans="10:14" x14ac:dyDescent="0.3">
      <c r="J200" s="56"/>
      <c r="K200" s="57"/>
      <c r="L200" s="57"/>
      <c r="M200" s="57"/>
      <c r="N200" s="57"/>
    </row>
    <row r="201" spans="10:14" x14ac:dyDescent="0.3">
      <c r="J201" s="56"/>
      <c r="K201" s="57"/>
      <c r="L201" s="57"/>
      <c r="M201" s="57"/>
      <c r="N201" s="57"/>
    </row>
    <row r="202" spans="10:14" x14ac:dyDescent="0.3">
      <c r="J202" s="56"/>
      <c r="K202" s="57"/>
      <c r="L202" s="57"/>
      <c r="M202" s="57"/>
      <c r="N202" s="57"/>
    </row>
    <row r="203" spans="10:14" x14ac:dyDescent="0.3">
      <c r="J203" s="56"/>
      <c r="K203" s="57"/>
      <c r="L203" s="57"/>
      <c r="M203" s="57"/>
      <c r="N203" s="57"/>
    </row>
    <row r="204" spans="10:14" x14ac:dyDescent="0.3">
      <c r="J204" s="56"/>
      <c r="K204" s="57"/>
      <c r="L204" s="57"/>
      <c r="M204" s="57"/>
      <c r="N204" s="57"/>
    </row>
    <row r="205" spans="10:14" x14ac:dyDescent="0.3">
      <c r="J205" s="56"/>
      <c r="K205" s="57"/>
      <c r="L205" s="57"/>
      <c r="M205" s="57"/>
      <c r="N205" s="57"/>
    </row>
    <row r="206" spans="10:14" x14ac:dyDescent="0.3">
      <c r="J206" s="56"/>
      <c r="K206" s="57"/>
      <c r="L206" s="57"/>
      <c r="M206" s="57"/>
      <c r="N206" s="57"/>
    </row>
    <row r="207" spans="10:14" x14ac:dyDescent="0.3">
      <c r="J207" s="56"/>
      <c r="K207" s="57"/>
      <c r="L207" s="57"/>
      <c r="M207" s="57"/>
      <c r="N207" s="57"/>
    </row>
    <row r="208" spans="10:14" x14ac:dyDescent="0.3">
      <c r="J208" s="56"/>
      <c r="K208" s="57"/>
      <c r="L208" s="57"/>
      <c r="M208" s="57"/>
      <c r="N208" s="57"/>
    </row>
    <row r="209" spans="10:14" x14ac:dyDescent="0.3">
      <c r="J209" s="56"/>
      <c r="K209" s="57"/>
      <c r="L209" s="57"/>
      <c r="M209" s="57"/>
      <c r="N209" s="57"/>
    </row>
    <row r="210" spans="10:14" x14ac:dyDescent="0.3">
      <c r="J210" s="56"/>
      <c r="K210" s="57"/>
      <c r="L210" s="57"/>
      <c r="M210" s="57"/>
      <c r="N210" s="57"/>
    </row>
    <row r="211" spans="10:14" x14ac:dyDescent="0.3">
      <c r="J211" s="56"/>
      <c r="K211" s="57"/>
      <c r="L211" s="57"/>
      <c r="M211" s="57"/>
      <c r="N211" s="57"/>
    </row>
    <row r="212" spans="10:14" x14ac:dyDescent="0.3">
      <c r="J212" s="56"/>
      <c r="K212" s="57"/>
      <c r="L212" s="57"/>
      <c r="M212" s="57"/>
      <c r="N212" s="57"/>
    </row>
    <row r="213" spans="10:14" x14ac:dyDescent="0.3">
      <c r="J213" s="56"/>
      <c r="K213" s="57"/>
      <c r="L213" s="57"/>
      <c r="M213" s="57"/>
      <c r="N213" s="57"/>
    </row>
    <row r="214" spans="10:14" x14ac:dyDescent="0.3">
      <c r="J214" s="56"/>
      <c r="K214" s="57"/>
      <c r="L214" s="57"/>
      <c r="M214" s="57"/>
      <c r="N214" s="57"/>
    </row>
    <row r="215" spans="10:14" x14ac:dyDescent="0.3">
      <c r="J215" s="56"/>
      <c r="K215" s="57"/>
      <c r="L215" s="57"/>
      <c r="M215" s="57"/>
      <c r="N215" s="57"/>
    </row>
    <row r="216" spans="10:14" x14ac:dyDescent="0.3">
      <c r="J216" s="56"/>
      <c r="K216" s="57"/>
      <c r="L216" s="57"/>
      <c r="M216" s="57"/>
      <c r="N216" s="57"/>
    </row>
    <row r="217" spans="10:14" x14ac:dyDescent="0.3">
      <c r="J217" s="56"/>
      <c r="K217" s="57"/>
      <c r="L217" s="57"/>
      <c r="M217" s="57"/>
      <c r="N217" s="57"/>
    </row>
    <row r="218" spans="10:14" x14ac:dyDescent="0.3">
      <c r="J218" s="56"/>
      <c r="K218" s="57"/>
      <c r="L218" s="57"/>
      <c r="M218" s="57"/>
      <c r="N218" s="57"/>
    </row>
    <row r="219" spans="10:14" x14ac:dyDescent="0.3">
      <c r="J219" s="56"/>
      <c r="K219" s="57"/>
      <c r="L219" s="57"/>
      <c r="M219" s="57"/>
      <c r="N219" s="57"/>
    </row>
    <row r="220" spans="10:14" x14ac:dyDescent="0.3">
      <c r="J220" s="56"/>
      <c r="K220" s="57"/>
      <c r="L220" s="57"/>
      <c r="M220" s="57"/>
      <c r="N220" s="57"/>
    </row>
    <row r="221" spans="10:14" x14ac:dyDescent="0.3">
      <c r="J221" s="56"/>
      <c r="K221" s="57"/>
      <c r="L221" s="57"/>
      <c r="M221" s="57"/>
      <c r="N221" s="57"/>
    </row>
    <row r="222" spans="10:14" x14ac:dyDescent="0.3">
      <c r="J222" s="56"/>
      <c r="K222" s="57"/>
      <c r="L222" s="57"/>
      <c r="M222" s="57"/>
      <c r="N222" s="57"/>
    </row>
    <row r="223" spans="10:14" x14ac:dyDescent="0.3">
      <c r="J223" s="56"/>
      <c r="K223" s="57"/>
      <c r="L223" s="57"/>
      <c r="M223" s="57"/>
      <c r="N223" s="57"/>
    </row>
    <row r="224" spans="10:14" x14ac:dyDescent="0.3">
      <c r="J224" s="56"/>
      <c r="K224" s="57"/>
      <c r="L224" s="57"/>
      <c r="M224" s="57"/>
      <c r="N224" s="57"/>
    </row>
    <row r="225" spans="10:14" x14ac:dyDescent="0.3">
      <c r="J225" s="56"/>
      <c r="K225" s="57"/>
      <c r="L225" s="57"/>
      <c r="M225" s="57"/>
      <c r="N225" s="57"/>
    </row>
    <row r="226" spans="10:14" x14ac:dyDescent="0.3">
      <c r="J226" s="56"/>
      <c r="K226" s="57"/>
      <c r="L226" s="57"/>
      <c r="M226" s="57"/>
      <c r="N226" s="57"/>
    </row>
    <row r="227" spans="10:14" x14ac:dyDescent="0.3">
      <c r="J227" s="56"/>
      <c r="K227" s="57"/>
      <c r="L227" s="57"/>
      <c r="M227" s="57"/>
      <c r="N227" s="57"/>
    </row>
    <row r="228" spans="10:14" x14ac:dyDescent="0.3">
      <c r="J228" s="56"/>
      <c r="K228" s="57"/>
      <c r="L228" s="57"/>
      <c r="M228" s="57"/>
      <c r="N228" s="57"/>
    </row>
    <row r="229" spans="10:14" x14ac:dyDescent="0.3">
      <c r="J229" s="56"/>
      <c r="K229" s="57"/>
      <c r="L229" s="57"/>
      <c r="M229" s="57"/>
      <c r="N229" s="57"/>
    </row>
    <row r="230" spans="10:14" x14ac:dyDescent="0.3">
      <c r="J230" s="56"/>
      <c r="K230" s="57"/>
      <c r="L230" s="57"/>
      <c r="M230" s="57"/>
      <c r="N230" s="57"/>
    </row>
    <row r="231" spans="10:14" x14ac:dyDescent="0.3">
      <c r="J231" s="56"/>
      <c r="K231" s="57"/>
      <c r="L231" s="57"/>
      <c r="M231" s="57"/>
      <c r="N231" s="57"/>
    </row>
    <row r="232" spans="10:14" x14ac:dyDescent="0.3">
      <c r="J232" s="56"/>
      <c r="K232" s="57"/>
      <c r="L232" s="57"/>
      <c r="M232" s="57"/>
      <c r="N232" s="57"/>
    </row>
    <row r="233" spans="10:14" x14ac:dyDescent="0.3">
      <c r="J233" s="56"/>
      <c r="K233" s="57"/>
      <c r="L233" s="57"/>
      <c r="M233" s="57"/>
      <c r="N233" s="57"/>
    </row>
    <row r="234" spans="10:14" x14ac:dyDescent="0.3">
      <c r="J234" s="56"/>
      <c r="K234" s="57"/>
      <c r="L234" s="57"/>
      <c r="M234" s="57"/>
      <c r="N234" s="57"/>
    </row>
    <row r="235" spans="10:14" x14ac:dyDescent="0.3">
      <c r="J235" s="56"/>
      <c r="K235" s="57"/>
      <c r="L235" s="57"/>
      <c r="M235" s="57"/>
      <c r="N235" s="57"/>
    </row>
    <row r="236" spans="10:14" x14ac:dyDescent="0.3">
      <c r="J236" s="56"/>
      <c r="K236" s="57"/>
      <c r="L236" s="57"/>
      <c r="M236" s="57"/>
      <c r="N236" s="57"/>
    </row>
    <row r="237" spans="10:14" x14ac:dyDescent="0.3">
      <c r="J237" s="56"/>
      <c r="K237" s="57"/>
      <c r="L237" s="57"/>
      <c r="M237" s="57"/>
      <c r="N237" s="57"/>
    </row>
    <row r="238" spans="10:14" x14ac:dyDescent="0.3">
      <c r="J238" s="56"/>
      <c r="K238" s="57"/>
      <c r="L238" s="57"/>
      <c r="M238" s="57"/>
      <c r="N238" s="57"/>
    </row>
    <row r="239" spans="10:14" x14ac:dyDescent="0.3">
      <c r="J239" s="56"/>
      <c r="K239" s="57"/>
      <c r="L239" s="57"/>
      <c r="M239" s="57"/>
      <c r="N239" s="57"/>
    </row>
    <row r="240" spans="10:14" x14ac:dyDescent="0.3">
      <c r="J240" s="56"/>
      <c r="K240" s="57"/>
      <c r="L240" s="57"/>
      <c r="M240" s="57"/>
      <c r="N240" s="57"/>
    </row>
    <row r="241" spans="10:14" x14ac:dyDescent="0.3">
      <c r="J241" s="56"/>
      <c r="K241" s="57"/>
      <c r="L241" s="57"/>
      <c r="M241" s="57"/>
      <c r="N241" s="57"/>
    </row>
    <row r="242" spans="10:14" x14ac:dyDescent="0.3">
      <c r="J242" s="56"/>
      <c r="K242" s="57"/>
      <c r="L242" s="57"/>
      <c r="M242" s="57"/>
      <c r="N242" s="57"/>
    </row>
    <row r="243" spans="10:14" x14ac:dyDescent="0.3">
      <c r="J243" s="56"/>
      <c r="K243" s="57"/>
      <c r="L243" s="57"/>
      <c r="M243" s="57"/>
      <c r="N243" s="57"/>
    </row>
    <row r="244" spans="10:14" x14ac:dyDescent="0.3">
      <c r="J244" s="56"/>
      <c r="K244" s="57"/>
      <c r="L244" s="57"/>
      <c r="M244" s="57"/>
      <c r="N244" s="57"/>
    </row>
    <row r="245" spans="10:14" x14ac:dyDescent="0.3">
      <c r="J245" s="56"/>
      <c r="K245" s="57"/>
      <c r="L245" s="57"/>
      <c r="M245" s="57"/>
      <c r="N245" s="57"/>
    </row>
    <row r="246" spans="10:14" x14ac:dyDescent="0.3">
      <c r="J246" s="56"/>
      <c r="K246" s="57"/>
      <c r="L246" s="57"/>
      <c r="M246" s="57"/>
      <c r="N246" s="57"/>
    </row>
    <row r="247" spans="10:14" x14ac:dyDescent="0.3">
      <c r="J247" s="56"/>
      <c r="K247" s="57"/>
      <c r="L247" s="57"/>
      <c r="M247" s="57"/>
      <c r="N247" s="57"/>
    </row>
    <row r="248" spans="10:14" x14ac:dyDescent="0.3">
      <c r="J248" s="56"/>
      <c r="K248" s="57"/>
      <c r="L248" s="57"/>
      <c r="M248" s="57"/>
      <c r="N248" s="57"/>
    </row>
    <row r="249" spans="10:14" x14ac:dyDescent="0.3">
      <c r="J249" s="56"/>
      <c r="K249" s="57"/>
      <c r="L249" s="57"/>
      <c r="M249" s="57"/>
      <c r="N249" s="57"/>
    </row>
    <row r="250" spans="10:14" x14ac:dyDescent="0.3">
      <c r="J250" s="56"/>
      <c r="K250" s="57"/>
      <c r="L250" s="57"/>
      <c r="M250" s="57"/>
      <c r="N250" s="57"/>
    </row>
    <row r="251" spans="10:14" x14ac:dyDescent="0.3">
      <c r="J251" s="56"/>
      <c r="K251" s="57"/>
      <c r="L251" s="57"/>
      <c r="M251" s="57"/>
      <c r="N251" s="57"/>
    </row>
    <row r="252" spans="10:14" x14ac:dyDescent="0.3">
      <c r="J252" s="56"/>
      <c r="K252" s="57"/>
      <c r="L252" s="57"/>
      <c r="M252" s="57"/>
      <c r="N252" s="57"/>
    </row>
    <row r="253" spans="10:14" x14ac:dyDescent="0.3">
      <c r="J253" s="56"/>
      <c r="K253" s="57"/>
      <c r="L253" s="57"/>
      <c r="M253" s="57"/>
      <c r="N253" s="57"/>
    </row>
    <row r="254" spans="10:14" x14ac:dyDescent="0.3">
      <c r="J254" s="56"/>
      <c r="K254" s="57"/>
      <c r="L254" s="57"/>
      <c r="M254" s="57"/>
      <c r="N254" s="57"/>
    </row>
    <row r="255" spans="10:14" x14ac:dyDescent="0.3">
      <c r="J255" s="56"/>
      <c r="K255" s="57"/>
      <c r="L255" s="57"/>
      <c r="M255" s="57"/>
      <c r="N255" s="57"/>
    </row>
    <row r="256" spans="10:14" x14ac:dyDescent="0.3">
      <c r="J256" s="56"/>
      <c r="K256" s="57"/>
      <c r="L256" s="57"/>
      <c r="M256" s="57"/>
      <c r="N256" s="57"/>
    </row>
    <row r="257" spans="10:14" x14ac:dyDescent="0.3">
      <c r="J257" s="56"/>
      <c r="K257" s="57"/>
      <c r="L257" s="57"/>
      <c r="M257" s="57"/>
      <c r="N257" s="57"/>
    </row>
    <row r="258" spans="10:14" x14ac:dyDescent="0.3">
      <c r="J258" s="56"/>
      <c r="K258" s="57"/>
      <c r="L258" s="57"/>
      <c r="M258" s="57"/>
      <c r="N258" s="57"/>
    </row>
    <row r="259" spans="10:14" x14ac:dyDescent="0.3">
      <c r="J259" s="56"/>
      <c r="K259" s="57"/>
      <c r="L259" s="57"/>
      <c r="M259" s="57"/>
      <c r="N259" s="57"/>
    </row>
    <row r="260" spans="10:14" x14ac:dyDescent="0.3">
      <c r="J260" s="56"/>
      <c r="K260" s="57"/>
      <c r="L260" s="57"/>
      <c r="M260" s="57"/>
      <c r="N260" s="57"/>
    </row>
    <row r="261" spans="10:14" x14ac:dyDescent="0.3">
      <c r="J261" s="56"/>
      <c r="K261" s="57"/>
      <c r="L261" s="57"/>
      <c r="M261" s="57"/>
      <c r="N261" s="57"/>
    </row>
    <row r="262" spans="10:14" x14ac:dyDescent="0.3">
      <c r="J262" s="56"/>
      <c r="K262" s="57"/>
      <c r="L262" s="57"/>
      <c r="M262" s="57"/>
      <c r="N262" s="57"/>
    </row>
    <row r="263" spans="10:14" x14ac:dyDescent="0.3">
      <c r="J263" s="56"/>
      <c r="K263" s="57"/>
      <c r="L263" s="57"/>
      <c r="M263" s="57"/>
      <c r="N263" s="57"/>
    </row>
    <row r="264" spans="10:14" x14ac:dyDescent="0.3">
      <c r="J264" s="56"/>
      <c r="K264" s="57"/>
      <c r="L264" s="57"/>
      <c r="M264" s="57"/>
      <c r="N264" s="57"/>
    </row>
    <row r="265" spans="10:14" x14ac:dyDescent="0.3">
      <c r="J265" s="56"/>
      <c r="K265" s="57"/>
      <c r="L265" s="57"/>
      <c r="M265" s="57"/>
      <c r="N265" s="57"/>
    </row>
    <row r="266" spans="10:14" x14ac:dyDescent="0.3">
      <c r="J266" s="56"/>
      <c r="K266" s="57"/>
      <c r="L266" s="57"/>
      <c r="M266" s="57"/>
      <c r="N266" s="57"/>
    </row>
    <row r="267" spans="10:14" x14ac:dyDescent="0.3">
      <c r="J267" s="56"/>
      <c r="K267" s="57"/>
      <c r="L267" s="57"/>
      <c r="M267" s="57"/>
      <c r="N267" s="57"/>
    </row>
    <row r="268" spans="10:14" x14ac:dyDescent="0.3">
      <c r="J268" s="56"/>
      <c r="K268" s="57"/>
      <c r="L268" s="57"/>
      <c r="M268" s="57"/>
      <c r="N268" s="57"/>
    </row>
    <row r="269" spans="10:14" x14ac:dyDescent="0.3">
      <c r="J269" s="56"/>
      <c r="K269" s="57"/>
      <c r="L269" s="57"/>
      <c r="M269" s="57"/>
      <c r="N269" s="57"/>
    </row>
    <row r="270" spans="10:14" x14ac:dyDescent="0.3">
      <c r="J270" s="56"/>
      <c r="K270" s="57"/>
      <c r="L270" s="57"/>
      <c r="M270" s="57"/>
      <c r="N270" s="57"/>
    </row>
    <row r="271" spans="10:14" x14ac:dyDescent="0.3">
      <c r="J271" s="56"/>
      <c r="K271" s="57"/>
      <c r="L271" s="57"/>
      <c r="M271" s="57"/>
      <c r="N271" s="57"/>
    </row>
    <row r="272" spans="10:14" x14ac:dyDescent="0.3">
      <c r="J272" s="56"/>
      <c r="K272" s="57"/>
      <c r="L272" s="57"/>
      <c r="M272" s="57"/>
      <c r="N272" s="57"/>
    </row>
    <row r="273" spans="10:14" x14ac:dyDescent="0.3">
      <c r="J273" s="56"/>
      <c r="K273" s="57"/>
      <c r="L273" s="57"/>
      <c r="M273" s="57"/>
      <c r="N273" s="57"/>
    </row>
    <row r="274" spans="10:14" x14ac:dyDescent="0.3">
      <c r="J274" s="56"/>
      <c r="K274" s="57"/>
      <c r="L274" s="57"/>
      <c r="M274" s="57"/>
      <c r="N274" s="57"/>
    </row>
    <row r="275" spans="10:14" x14ac:dyDescent="0.3">
      <c r="J275" s="56"/>
      <c r="K275" s="57"/>
      <c r="L275" s="57"/>
      <c r="M275" s="57"/>
      <c r="N275" s="57"/>
    </row>
    <row r="276" spans="10:14" x14ac:dyDescent="0.3">
      <c r="J276" s="56"/>
      <c r="K276" s="57"/>
      <c r="L276" s="57"/>
      <c r="M276" s="57"/>
      <c r="N276" s="57"/>
    </row>
    <row r="277" spans="10:14" x14ac:dyDescent="0.3">
      <c r="J277" s="56"/>
      <c r="K277" s="57"/>
      <c r="L277" s="57"/>
      <c r="M277" s="57"/>
      <c r="N277" s="57"/>
    </row>
    <row r="278" spans="10:14" x14ac:dyDescent="0.3">
      <c r="J278" s="56"/>
      <c r="K278" s="57"/>
      <c r="L278" s="57"/>
      <c r="M278" s="57"/>
      <c r="N278" s="57"/>
    </row>
    <row r="279" spans="10:14" x14ac:dyDescent="0.3">
      <c r="J279" s="56"/>
      <c r="K279" s="57"/>
      <c r="L279" s="57"/>
      <c r="M279" s="57"/>
      <c r="N279" s="57"/>
    </row>
    <row r="280" spans="10:14" x14ac:dyDescent="0.3">
      <c r="J280" s="56"/>
      <c r="K280" s="57"/>
      <c r="L280" s="57"/>
      <c r="M280" s="57"/>
      <c r="N280" s="57"/>
    </row>
    <row r="281" spans="10:14" x14ac:dyDescent="0.3">
      <c r="J281" s="56"/>
      <c r="K281" s="57"/>
      <c r="L281" s="57"/>
      <c r="M281" s="57"/>
      <c r="N281" s="57"/>
    </row>
    <row r="282" spans="10:14" x14ac:dyDescent="0.3">
      <c r="J282" s="56"/>
      <c r="K282" s="57"/>
      <c r="L282" s="57"/>
      <c r="M282" s="57"/>
      <c r="N282" s="57"/>
    </row>
    <row r="283" spans="10:14" x14ac:dyDescent="0.3">
      <c r="J283" s="56"/>
      <c r="K283" s="57"/>
      <c r="L283" s="57"/>
      <c r="M283" s="57"/>
      <c r="N283" s="57"/>
    </row>
    <row r="284" spans="10:14" x14ac:dyDescent="0.3">
      <c r="J284" s="56"/>
      <c r="K284" s="57"/>
      <c r="L284" s="57"/>
      <c r="M284" s="57"/>
      <c r="N284" s="57"/>
    </row>
    <row r="285" spans="10:14" x14ac:dyDescent="0.3">
      <c r="J285" s="56"/>
      <c r="K285" s="57"/>
      <c r="L285" s="57"/>
      <c r="M285" s="57"/>
      <c r="N285" s="57"/>
    </row>
    <row r="286" spans="10:14" x14ac:dyDescent="0.3">
      <c r="J286" s="56"/>
      <c r="K286" s="57"/>
      <c r="L286" s="57"/>
      <c r="M286" s="57"/>
      <c r="N286" s="57"/>
    </row>
    <row r="287" spans="10:14" x14ac:dyDescent="0.3">
      <c r="J287" s="56"/>
      <c r="K287" s="57"/>
      <c r="L287" s="57"/>
      <c r="M287" s="57"/>
      <c r="N287" s="57"/>
    </row>
    <row r="288" spans="10:14" x14ac:dyDescent="0.3">
      <c r="J288" s="56"/>
      <c r="K288" s="57"/>
      <c r="L288" s="57"/>
      <c r="M288" s="57"/>
      <c r="N288" s="57"/>
    </row>
    <row r="289" spans="10:14" x14ac:dyDescent="0.3">
      <c r="J289" s="56"/>
      <c r="K289" s="57"/>
      <c r="L289" s="57"/>
      <c r="M289" s="57"/>
      <c r="N289" s="57"/>
    </row>
    <row r="290" spans="10:14" x14ac:dyDescent="0.3">
      <c r="J290" s="56"/>
      <c r="K290" s="57"/>
      <c r="L290" s="57"/>
      <c r="M290" s="57"/>
      <c r="N290" s="57"/>
    </row>
    <row r="291" spans="10:14" x14ac:dyDescent="0.3">
      <c r="J291" s="56"/>
      <c r="K291" s="57"/>
      <c r="L291" s="57"/>
      <c r="M291" s="57"/>
      <c r="N291" s="57"/>
    </row>
    <row r="292" spans="10:14" x14ac:dyDescent="0.3">
      <c r="J292" s="56"/>
      <c r="K292" s="57"/>
      <c r="L292" s="57"/>
      <c r="M292" s="57"/>
      <c r="N292" s="57"/>
    </row>
    <row r="293" spans="10:14" x14ac:dyDescent="0.3">
      <c r="J293" s="56"/>
      <c r="K293" s="57"/>
      <c r="L293" s="57"/>
      <c r="M293" s="57"/>
      <c r="N293" s="57"/>
    </row>
    <row r="294" spans="10:14" x14ac:dyDescent="0.3">
      <c r="J294" s="56"/>
      <c r="K294" s="57"/>
      <c r="L294" s="57"/>
      <c r="M294" s="57"/>
      <c r="N294" s="57"/>
    </row>
    <row r="295" spans="10:14" x14ac:dyDescent="0.3">
      <c r="J295" s="56"/>
      <c r="K295" s="57"/>
      <c r="L295" s="57"/>
      <c r="M295" s="57"/>
      <c r="N295" s="57"/>
    </row>
    <row r="296" spans="10:14" x14ac:dyDescent="0.3">
      <c r="J296" s="56"/>
      <c r="K296" s="57"/>
      <c r="L296" s="57"/>
      <c r="M296" s="57"/>
      <c r="N296" s="57"/>
    </row>
    <row r="297" spans="10:14" x14ac:dyDescent="0.3">
      <c r="J297" s="56"/>
      <c r="K297" s="57"/>
      <c r="L297" s="57"/>
      <c r="M297" s="57"/>
      <c r="N297" s="57"/>
    </row>
    <row r="298" spans="10:14" x14ac:dyDescent="0.3">
      <c r="J298" s="56"/>
      <c r="K298" s="57"/>
      <c r="L298" s="57"/>
      <c r="M298" s="57"/>
      <c r="N298" s="57"/>
    </row>
    <row r="299" spans="10:14" x14ac:dyDescent="0.3">
      <c r="J299" s="56"/>
      <c r="K299" s="57"/>
      <c r="L299" s="57"/>
      <c r="M299" s="57"/>
      <c r="N299" s="57"/>
    </row>
    <row r="300" spans="10:14" x14ac:dyDescent="0.3">
      <c r="J300" s="56"/>
      <c r="K300" s="57"/>
      <c r="L300" s="57"/>
      <c r="M300" s="57"/>
      <c r="N300" s="57"/>
    </row>
    <row r="301" spans="10:14" x14ac:dyDescent="0.3">
      <c r="J301" s="56"/>
      <c r="K301" s="57"/>
      <c r="L301" s="57"/>
      <c r="M301" s="57"/>
      <c r="N301" s="57"/>
    </row>
    <row r="302" spans="10:14" x14ac:dyDescent="0.3">
      <c r="J302" s="56"/>
      <c r="K302" s="57"/>
      <c r="L302" s="57"/>
      <c r="M302" s="57"/>
      <c r="N302" s="57"/>
    </row>
    <row r="303" spans="10:14" x14ac:dyDescent="0.3">
      <c r="J303" s="56"/>
      <c r="K303" s="57"/>
      <c r="L303" s="57"/>
      <c r="M303" s="57"/>
      <c r="N303" s="57"/>
    </row>
    <row r="304" spans="10:14" x14ac:dyDescent="0.3">
      <c r="J304" s="56"/>
      <c r="K304" s="57"/>
      <c r="L304" s="57"/>
      <c r="M304" s="57"/>
      <c r="N304" s="57"/>
    </row>
    <row r="305" spans="10:14" x14ac:dyDescent="0.3">
      <c r="J305" s="56"/>
      <c r="K305" s="57"/>
      <c r="L305" s="57"/>
      <c r="M305" s="57"/>
      <c r="N305" s="57"/>
    </row>
    <row r="306" spans="10:14" x14ac:dyDescent="0.3">
      <c r="J306" s="56"/>
      <c r="K306" s="57"/>
      <c r="L306" s="57"/>
      <c r="M306" s="57"/>
      <c r="N306" s="57"/>
    </row>
    <row r="307" spans="10:14" x14ac:dyDescent="0.3">
      <c r="J307" s="56"/>
      <c r="K307" s="57"/>
      <c r="L307" s="57"/>
      <c r="M307" s="57"/>
      <c r="N307" s="57"/>
    </row>
    <row r="308" spans="10:14" x14ac:dyDescent="0.3">
      <c r="J308" s="56"/>
      <c r="K308" s="57"/>
      <c r="L308" s="57"/>
      <c r="M308" s="57"/>
      <c r="N308" s="57"/>
    </row>
    <row r="309" spans="10:14" x14ac:dyDescent="0.3">
      <c r="J309" s="56"/>
      <c r="K309" s="57"/>
      <c r="L309" s="57"/>
      <c r="M309" s="57"/>
      <c r="N309" s="57"/>
    </row>
    <row r="310" spans="10:14" x14ac:dyDescent="0.3">
      <c r="J310" s="56"/>
      <c r="K310" s="57"/>
      <c r="L310" s="57"/>
      <c r="M310" s="57"/>
      <c r="N310" s="57"/>
    </row>
    <row r="311" spans="10:14" x14ac:dyDescent="0.3">
      <c r="J311" s="56"/>
      <c r="K311" s="57"/>
      <c r="L311" s="57"/>
      <c r="M311" s="57"/>
      <c r="N311" s="57"/>
    </row>
    <row r="312" spans="10:14" x14ac:dyDescent="0.3">
      <c r="J312" s="56"/>
      <c r="K312" s="57"/>
      <c r="L312" s="57"/>
      <c r="M312" s="57"/>
      <c r="N312" s="57"/>
    </row>
    <row r="313" spans="10:14" x14ac:dyDescent="0.3">
      <c r="J313" s="56"/>
      <c r="K313" s="57"/>
      <c r="L313" s="57"/>
      <c r="M313" s="57"/>
      <c r="N313" s="57"/>
    </row>
    <row r="314" spans="10:14" x14ac:dyDescent="0.3">
      <c r="J314" s="56"/>
      <c r="K314" s="57"/>
      <c r="L314" s="57"/>
      <c r="M314" s="57"/>
      <c r="N314" s="57"/>
    </row>
    <row r="315" spans="10:14" x14ac:dyDescent="0.3">
      <c r="J315" s="56"/>
      <c r="K315" s="57"/>
      <c r="L315" s="57"/>
      <c r="M315" s="57"/>
      <c r="N315" s="57"/>
    </row>
    <row r="316" spans="10:14" x14ac:dyDescent="0.3">
      <c r="J316" s="56"/>
      <c r="K316" s="57"/>
      <c r="L316" s="57"/>
      <c r="M316" s="57"/>
      <c r="N316" s="57"/>
    </row>
    <row r="317" spans="10:14" x14ac:dyDescent="0.3">
      <c r="J317" s="56"/>
      <c r="K317" s="57"/>
      <c r="L317" s="57"/>
      <c r="M317" s="57"/>
      <c r="N317" s="57"/>
    </row>
    <row r="318" spans="10:14" x14ac:dyDescent="0.3">
      <c r="J318" s="56"/>
      <c r="K318" s="57"/>
      <c r="L318" s="57"/>
      <c r="M318" s="57"/>
      <c r="N318" s="57"/>
    </row>
    <row r="319" spans="10:14" x14ac:dyDescent="0.3">
      <c r="J319" s="56"/>
      <c r="K319" s="57"/>
      <c r="L319" s="57"/>
      <c r="M319" s="57"/>
      <c r="N319" s="57"/>
    </row>
    <row r="320" spans="10:14" x14ac:dyDescent="0.3">
      <c r="J320" s="56"/>
      <c r="K320" s="57"/>
      <c r="L320" s="57"/>
      <c r="M320" s="57"/>
      <c r="N320" s="57"/>
    </row>
    <row r="321" spans="10:14" x14ac:dyDescent="0.3">
      <c r="J321" s="56"/>
      <c r="K321" s="57"/>
      <c r="L321" s="57"/>
      <c r="M321" s="57"/>
      <c r="N321" s="57"/>
    </row>
    <row r="322" spans="10:14" x14ac:dyDescent="0.3">
      <c r="J322" s="56"/>
      <c r="K322" s="57"/>
      <c r="L322" s="57"/>
      <c r="M322" s="57"/>
      <c r="N322" s="57"/>
    </row>
    <row r="323" spans="10:14" x14ac:dyDescent="0.3">
      <c r="J323" s="56"/>
      <c r="K323" s="57"/>
      <c r="L323" s="57"/>
      <c r="M323" s="57"/>
      <c r="N323" s="57"/>
    </row>
    <row r="324" spans="10:14" x14ac:dyDescent="0.3">
      <c r="J324" s="56"/>
      <c r="K324" s="57"/>
      <c r="L324" s="57"/>
      <c r="M324" s="57"/>
      <c r="N324" s="57"/>
    </row>
    <row r="325" spans="10:14" x14ac:dyDescent="0.3">
      <c r="J325" s="56"/>
      <c r="K325" s="57"/>
      <c r="L325" s="57"/>
      <c r="M325" s="57"/>
      <c r="N325" s="57"/>
    </row>
    <row r="326" spans="10:14" x14ac:dyDescent="0.3">
      <c r="J326" s="56"/>
      <c r="K326" s="57"/>
      <c r="L326" s="57"/>
      <c r="M326" s="57"/>
      <c r="N326" s="57"/>
    </row>
    <row r="327" spans="10:14" x14ac:dyDescent="0.3">
      <c r="J327" s="56"/>
      <c r="K327" s="57"/>
      <c r="L327" s="57"/>
      <c r="M327" s="57"/>
      <c r="N327" s="57"/>
    </row>
    <row r="328" spans="10:14" x14ac:dyDescent="0.3">
      <c r="J328" s="56"/>
      <c r="K328" s="57"/>
      <c r="L328" s="57"/>
      <c r="M328" s="57"/>
      <c r="N328" s="57"/>
    </row>
    <row r="329" spans="10:14" x14ac:dyDescent="0.3">
      <c r="J329" s="56"/>
      <c r="K329" s="57"/>
      <c r="L329" s="57"/>
      <c r="M329" s="57"/>
      <c r="N329" s="57"/>
    </row>
    <row r="330" spans="10:14" x14ac:dyDescent="0.3">
      <c r="J330" s="56"/>
      <c r="K330" s="57"/>
      <c r="L330" s="57"/>
      <c r="M330" s="57"/>
      <c r="N330" s="57"/>
    </row>
    <row r="331" spans="10:14" x14ac:dyDescent="0.3">
      <c r="J331" s="56"/>
      <c r="K331" s="57"/>
      <c r="L331" s="57"/>
      <c r="M331" s="57"/>
      <c r="N331" s="57"/>
    </row>
    <row r="332" spans="10:14" x14ac:dyDescent="0.3">
      <c r="J332" s="56"/>
      <c r="K332" s="57"/>
      <c r="L332" s="57"/>
      <c r="M332" s="57"/>
      <c r="N332" s="57"/>
    </row>
    <row r="333" spans="10:14" x14ac:dyDescent="0.3">
      <c r="J333" s="56"/>
      <c r="K333" s="57"/>
      <c r="L333" s="57"/>
      <c r="M333" s="57"/>
      <c r="N333" s="57"/>
    </row>
    <row r="334" spans="10:14" x14ac:dyDescent="0.3">
      <c r="J334" s="56"/>
      <c r="K334" s="57"/>
      <c r="L334" s="57"/>
      <c r="M334" s="57"/>
      <c r="N334" s="57"/>
    </row>
    <row r="335" spans="10:14" x14ac:dyDescent="0.3">
      <c r="J335" s="56"/>
      <c r="K335" s="57"/>
      <c r="L335" s="57"/>
      <c r="M335" s="57"/>
      <c r="N335" s="57"/>
    </row>
    <row r="336" spans="10:14" x14ac:dyDescent="0.3">
      <c r="J336" s="56"/>
      <c r="K336" s="57"/>
      <c r="L336" s="57"/>
      <c r="M336" s="57"/>
      <c r="N336" s="57"/>
    </row>
    <row r="337" spans="10:14" x14ac:dyDescent="0.3">
      <c r="J337" s="56"/>
      <c r="K337" s="57"/>
      <c r="L337" s="57"/>
      <c r="M337" s="57"/>
      <c r="N337" s="57"/>
    </row>
    <row r="338" spans="10:14" x14ac:dyDescent="0.3">
      <c r="J338" s="56"/>
      <c r="K338" s="57"/>
      <c r="L338" s="57"/>
      <c r="M338" s="57"/>
      <c r="N338" s="57"/>
    </row>
    <row r="339" spans="10:14" x14ac:dyDescent="0.3">
      <c r="J339" s="56"/>
      <c r="K339" s="57"/>
      <c r="L339" s="57"/>
      <c r="M339" s="57"/>
      <c r="N339" s="57"/>
    </row>
    <row r="340" spans="10:14" x14ac:dyDescent="0.3">
      <c r="J340" s="56"/>
      <c r="K340" s="57"/>
      <c r="L340" s="57"/>
      <c r="M340" s="57"/>
      <c r="N340" s="57"/>
    </row>
    <row r="341" spans="10:14" x14ac:dyDescent="0.3">
      <c r="J341" s="56"/>
      <c r="K341" s="57"/>
      <c r="L341" s="57"/>
      <c r="M341" s="57"/>
      <c r="N341" s="57"/>
    </row>
    <row r="342" spans="10:14" x14ac:dyDescent="0.3">
      <c r="J342" s="56"/>
      <c r="K342" s="57"/>
      <c r="L342" s="57"/>
      <c r="M342" s="57"/>
      <c r="N342" s="57"/>
    </row>
    <row r="343" spans="10:14" x14ac:dyDescent="0.3">
      <c r="J343" s="56"/>
      <c r="K343" s="57"/>
      <c r="L343" s="57"/>
      <c r="M343" s="57"/>
      <c r="N343" s="57"/>
    </row>
    <row r="344" spans="10:14" x14ac:dyDescent="0.3">
      <c r="J344" s="56"/>
      <c r="K344" s="57"/>
      <c r="L344" s="57"/>
      <c r="M344" s="57"/>
      <c r="N344" s="57"/>
    </row>
    <row r="345" spans="10:14" x14ac:dyDescent="0.3">
      <c r="J345" s="56"/>
      <c r="K345" s="57"/>
      <c r="L345" s="57"/>
      <c r="M345" s="57"/>
      <c r="N345" s="57"/>
    </row>
    <row r="346" spans="10:14" x14ac:dyDescent="0.3">
      <c r="J346" s="56"/>
      <c r="K346" s="57"/>
      <c r="L346" s="57"/>
      <c r="M346" s="57"/>
      <c r="N346" s="57"/>
    </row>
    <row r="347" spans="10:14" x14ac:dyDescent="0.3">
      <c r="J347" s="56"/>
      <c r="K347" s="57"/>
      <c r="L347" s="57"/>
      <c r="M347" s="57"/>
      <c r="N347" s="57"/>
    </row>
    <row r="348" spans="10:14" x14ac:dyDescent="0.3">
      <c r="J348" s="56"/>
      <c r="K348" s="57"/>
      <c r="L348" s="57"/>
      <c r="M348" s="57"/>
      <c r="N348" s="57"/>
    </row>
    <row r="349" spans="10:14" x14ac:dyDescent="0.3">
      <c r="J349" s="56"/>
      <c r="K349" s="57"/>
      <c r="L349" s="57"/>
      <c r="M349" s="57"/>
      <c r="N349" s="57"/>
    </row>
    <row r="350" spans="10:14" x14ac:dyDescent="0.3">
      <c r="J350" s="56"/>
      <c r="K350" s="57"/>
      <c r="L350" s="57"/>
      <c r="M350" s="57"/>
      <c r="N350" s="57"/>
    </row>
    <row r="351" spans="10:14" x14ac:dyDescent="0.3">
      <c r="J351" s="56"/>
      <c r="K351" s="57"/>
      <c r="L351" s="57"/>
      <c r="M351" s="57"/>
      <c r="N351" s="57"/>
    </row>
    <row r="352" spans="10:14" x14ac:dyDescent="0.3">
      <c r="J352" s="56"/>
      <c r="K352" s="57"/>
      <c r="L352" s="57"/>
      <c r="M352" s="57"/>
      <c r="N352" s="57"/>
    </row>
    <row r="353" spans="10:14" x14ac:dyDescent="0.3">
      <c r="J353" s="56"/>
      <c r="K353" s="57"/>
      <c r="L353" s="57"/>
      <c r="M353" s="57"/>
      <c r="N353" s="57"/>
    </row>
    <row r="354" spans="10:14" x14ac:dyDescent="0.3">
      <c r="J354" s="56"/>
      <c r="K354" s="57"/>
      <c r="L354" s="57"/>
      <c r="M354" s="57"/>
      <c r="N354" s="57"/>
    </row>
    <row r="355" spans="10:14" x14ac:dyDescent="0.3">
      <c r="J355" s="56"/>
      <c r="K355" s="57"/>
      <c r="L355" s="57"/>
      <c r="M355" s="57"/>
      <c r="N355" s="57"/>
    </row>
    <row r="356" spans="10:14" x14ac:dyDescent="0.3">
      <c r="J356" s="56"/>
      <c r="K356" s="57"/>
      <c r="L356" s="57"/>
      <c r="M356" s="57"/>
      <c r="N356" s="57"/>
    </row>
    <row r="357" spans="10:14" x14ac:dyDescent="0.3">
      <c r="J357" s="56"/>
      <c r="K357" s="57"/>
      <c r="L357" s="57"/>
      <c r="M357" s="57"/>
      <c r="N357" s="57"/>
    </row>
    <row r="358" spans="10:14" x14ac:dyDescent="0.3">
      <c r="J358" s="56"/>
      <c r="K358" s="57"/>
      <c r="L358" s="57"/>
      <c r="M358" s="57"/>
      <c r="N358" s="57"/>
    </row>
    <row r="359" spans="10:14" x14ac:dyDescent="0.3">
      <c r="J359" s="56"/>
      <c r="K359" s="57"/>
      <c r="L359" s="57"/>
      <c r="M359" s="57"/>
      <c r="N359" s="57"/>
    </row>
    <row r="360" spans="10:14" x14ac:dyDescent="0.3">
      <c r="J360" s="56"/>
      <c r="K360" s="57"/>
      <c r="L360" s="57"/>
      <c r="M360" s="57"/>
      <c r="N360" s="57"/>
    </row>
    <row r="361" spans="10:14" x14ac:dyDescent="0.3">
      <c r="J361" s="56"/>
      <c r="K361" s="57"/>
      <c r="L361" s="57"/>
      <c r="M361" s="57"/>
      <c r="N361" s="57"/>
    </row>
    <row r="362" spans="10:14" x14ac:dyDescent="0.3">
      <c r="J362" s="56"/>
      <c r="K362" s="57"/>
      <c r="L362" s="57"/>
      <c r="M362" s="57"/>
      <c r="N362" s="57"/>
    </row>
    <row r="363" spans="10:14" x14ac:dyDescent="0.3">
      <c r="J363" s="56"/>
      <c r="K363" s="57"/>
      <c r="L363" s="57"/>
      <c r="M363" s="57"/>
      <c r="N363" s="57"/>
    </row>
    <row r="364" spans="10:14" x14ac:dyDescent="0.3">
      <c r="J364" s="56"/>
      <c r="K364" s="57"/>
      <c r="L364" s="57"/>
      <c r="M364" s="57"/>
      <c r="N364" s="57"/>
    </row>
    <row r="365" spans="10:14" x14ac:dyDescent="0.3">
      <c r="J365" s="56"/>
      <c r="K365" s="57"/>
      <c r="L365" s="57"/>
      <c r="M365" s="57"/>
      <c r="N365" s="57"/>
    </row>
    <row r="366" spans="10:14" x14ac:dyDescent="0.3">
      <c r="J366" s="56"/>
      <c r="K366" s="57"/>
      <c r="L366" s="57"/>
      <c r="M366" s="57"/>
      <c r="N366" s="57"/>
    </row>
    <row r="367" spans="10:14" x14ac:dyDescent="0.3">
      <c r="J367" s="56"/>
      <c r="K367" s="57"/>
      <c r="L367" s="57"/>
      <c r="M367" s="57"/>
      <c r="N367" s="57"/>
    </row>
    <row r="368" spans="10:14" x14ac:dyDescent="0.3">
      <c r="J368" s="56"/>
      <c r="K368" s="57"/>
      <c r="L368" s="57"/>
      <c r="M368" s="57"/>
      <c r="N368" s="57"/>
    </row>
    <row r="369" spans="10:14" x14ac:dyDescent="0.3">
      <c r="J369" s="56"/>
      <c r="K369" s="57"/>
      <c r="L369" s="57"/>
      <c r="M369" s="57"/>
      <c r="N369" s="57"/>
    </row>
    <row r="370" spans="10:14" x14ac:dyDescent="0.3">
      <c r="J370" s="56"/>
      <c r="K370" s="57"/>
      <c r="L370" s="57"/>
      <c r="M370" s="57"/>
      <c r="N370" s="57"/>
    </row>
    <row r="371" spans="10:14" x14ac:dyDescent="0.3">
      <c r="J371" s="56"/>
      <c r="K371" s="57"/>
      <c r="L371" s="57"/>
      <c r="M371" s="57"/>
      <c r="N371" s="57"/>
    </row>
    <row r="372" spans="10:14" x14ac:dyDescent="0.3">
      <c r="J372" s="56"/>
      <c r="K372" s="57"/>
      <c r="L372" s="57"/>
      <c r="M372" s="57"/>
      <c r="N372" s="57"/>
    </row>
    <row r="373" spans="10:14" x14ac:dyDescent="0.3">
      <c r="J373" s="56"/>
      <c r="K373" s="57"/>
      <c r="L373" s="57"/>
      <c r="M373" s="57"/>
      <c r="N373" s="57"/>
    </row>
    <row r="374" spans="10:14" x14ac:dyDescent="0.3">
      <c r="J374" s="56"/>
      <c r="K374" s="57"/>
      <c r="L374" s="57"/>
      <c r="M374" s="57"/>
      <c r="N374" s="57"/>
    </row>
    <row r="375" spans="10:14" x14ac:dyDescent="0.3">
      <c r="J375" s="56"/>
      <c r="K375" s="57"/>
      <c r="L375" s="57"/>
      <c r="M375" s="57"/>
      <c r="N375" s="57"/>
    </row>
    <row r="376" spans="10:14" x14ac:dyDescent="0.3">
      <c r="J376" s="56"/>
      <c r="K376" s="57"/>
      <c r="L376" s="57"/>
      <c r="M376" s="57"/>
      <c r="N376" s="57"/>
    </row>
    <row r="377" spans="10:14" x14ac:dyDescent="0.3">
      <c r="J377" s="56"/>
      <c r="K377" s="57"/>
      <c r="L377" s="57"/>
      <c r="M377" s="57"/>
      <c r="N377" s="57"/>
    </row>
    <row r="378" spans="10:14" x14ac:dyDescent="0.3">
      <c r="J378" s="56"/>
      <c r="K378" s="57"/>
      <c r="L378" s="57"/>
      <c r="M378" s="57"/>
      <c r="N378" s="57"/>
    </row>
    <row r="379" spans="10:14" x14ac:dyDescent="0.3">
      <c r="J379" s="56"/>
      <c r="K379" s="57"/>
      <c r="L379" s="57"/>
      <c r="M379" s="57"/>
      <c r="N379" s="57"/>
    </row>
    <row r="380" spans="10:14" x14ac:dyDescent="0.3">
      <c r="J380" s="56"/>
      <c r="K380" s="57"/>
      <c r="L380" s="57"/>
      <c r="M380" s="57"/>
      <c r="N380" s="57"/>
    </row>
    <row r="381" spans="10:14" x14ac:dyDescent="0.3">
      <c r="J381" s="56"/>
      <c r="K381" s="57"/>
      <c r="L381" s="57"/>
      <c r="M381" s="57"/>
      <c r="N381" s="57"/>
    </row>
    <row r="382" spans="10:14" x14ac:dyDescent="0.3">
      <c r="J382" s="56"/>
      <c r="K382" s="57"/>
      <c r="L382" s="57"/>
      <c r="M382" s="57"/>
      <c r="N382" s="57"/>
    </row>
    <row r="383" spans="10:14" x14ac:dyDescent="0.3">
      <c r="J383" s="56"/>
      <c r="K383" s="57"/>
      <c r="L383" s="57"/>
      <c r="M383" s="57"/>
      <c r="N383" s="57"/>
    </row>
    <row r="384" spans="10:14" x14ac:dyDescent="0.3">
      <c r="J384" s="56"/>
      <c r="K384" s="57"/>
      <c r="L384" s="57"/>
      <c r="M384" s="57"/>
      <c r="N384" s="57"/>
    </row>
    <row r="385" spans="10:14" x14ac:dyDescent="0.3">
      <c r="J385" s="56"/>
      <c r="K385" s="57"/>
      <c r="L385" s="57"/>
      <c r="M385" s="57"/>
      <c r="N385" s="57"/>
    </row>
    <row r="386" spans="10:14" x14ac:dyDescent="0.3">
      <c r="J386" s="56"/>
      <c r="K386" s="57"/>
      <c r="L386" s="57"/>
      <c r="M386" s="57"/>
      <c r="N386" s="57"/>
    </row>
    <row r="387" spans="10:14" x14ac:dyDescent="0.3">
      <c r="J387" s="56"/>
      <c r="K387" s="57"/>
      <c r="L387" s="57"/>
      <c r="M387" s="57"/>
      <c r="N387" s="57"/>
    </row>
    <row r="388" spans="10:14" x14ac:dyDescent="0.3">
      <c r="J388" s="56"/>
      <c r="K388" s="57"/>
      <c r="L388" s="57"/>
      <c r="M388" s="57"/>
      <c r="N388" s="57"/>
    </row>
    <row r="389" spans="10:14" x14ac:dyDescent="0.3">
      <c r="J389" s="56"/>
      <c r="K389" s="57"/>
      <c r="L389" s="57"/>
      <c r="M389" s="57"/>
      <c r="N389" s="57"/>
    </row>
    <row r="390" spans="10:14" x14ac:dyDescent="0.3">
      <c r="J390" s="56"/>
      <c r="K390" s="57"/>
      <c r="L390" s="57"/>
      <c r="M390" s="57"/>
      <c r="N390" s="57"/>
    </row>
    <row r="391" spans="10:14" x14ac:dyDescent="0.3">
      <c r="J391" s="56"/>
      <c r="K391" s="57"/>
      <c r="L391" s="57"/>
      <c r="M391" s="57"/>
      <c r="N391" s="57"/>
    </row>
    <row r="392" spans="10:14" x14ac:dyDescent="0.3">
      <c r="J392" s="56"/>
      <c r="K392" s="57"/>
      <c r="L392" s="57"/>
      <c r="M392" s="57"/>
      <c r="N392" s="57"/>
    </row>
    <row r="393" spans="10:14" x14ac:dyDescent="0.3">
      <c r="J393" s="56"/>
      <c r="K393" s="57"/>
      <c r="L393" s="57"/>
      <c r="M393" s="57"/>
      <c r="N393" s="57"/>
    </row>
    <row r="394" spans="10:14" x14ac:dyDescent="0.3">
      <c r="J394" s="56"/>
      <c r="K394" s="57"/>
      <c r="L394" s="57"/>
      <c r="M394" s="57"/>
      <c r="N394" s="57"/>
    </row>
    <row r="395" spans="10:14" x14ac:dyDescent="0.3">
      <c r="J395" s="56"/>
      <c r="K395" s="57"/>
      <c r="L395" s="57"/>
      <c r="M395" s="57"/>
      <c r="N395" s="57"/>
    </row>
    <row r="396" spans="10:14" x14ac:dyDescent="0.3">
      <c r="J396" s="56"/>
      <c r="K396" s="57"/>
      <c r="L396" s="57"/>
      <c r="M396" s="57"/>
      <c r="N396" s="57"/>
    </row>
    <row r="397" spans="10:14" x14ac:dyDescent="0.3">
      <c r="J397" s="56"/>
      <c r="K397" s="57"/>
      <c r="L397" s="57"/>
      <c r="M397" s="57"/>
      <c r="N397" s="57"/>
    </row>
    <row r="398" spans="10:14" x14ac:dyDescent="0.3">
      <c r="J398" s="56"/>
      <c r="K398" s="57"/>
      <c r="L398" s="57"/>
      <c r="M398" s="57"/>
      <c r="N398" s="57"/>
    </row>
    <row r="399" spans="10:14" x14ac:dyDescent="0.3">
      <c r="J399" s="56"/>
      <c r="K399" s="57"/>
      <c r="L399" s="57"/>
      <c r="M399" s="57"/>
      <c r="N399" s="57"/>
    </row>
    <row r="400" spans="10:14" x14ac:dyDescent="0.3">
      <c r="J400" s="56"/>
      <c r="K400" s="57"/>
      <c r="L400" s="57"/>
      <c r="M400" s="57"/>
      <c r="N400" s="57"/>
    </row>
    <row r="401" spans="10:14" x14ac:dyDescent="0.3">
      <c r="J401" s="56"/>
      <c r="K401" s="57"/>
      <c r="L401" s="57"/>
      <c r="M401" s="57"/>
      <c r="N401" s="57"/>
    </row>
    <row r="402" spans="10:14" x14ac:dyDescent="0.3">
      <c r="J402" s="56"/>
      <c r="K402" s="57"/>
      <c r="L402" s="57"/>
      <c r="M402" s="57"/>
      <c r="N402" s="57"/>
    </row>
    <row r="403" spans="10:14" x14ac:dyDescent="0.3">
      <c r="J403" s="56"/>
      <c r="K403" s="57"/>
      <c r="L403" s="57"/>
      <c r="M403" s="57"/>
      <c r="N403" s="57"/>
    </row>
    <row r="404" spans="10:14" x14ac:dyDescent="0.3">
      <c r="J404" s="56"/>
      <c r="K404" s="57"/>
      <c r="L404" s="57"/>
      <c r="M404" s="57"/>
      <c r="N404" s="57"/>
    </row>
    <row r="405" spans="10:14" x14ac:dyDescent="0.3">
      <c r="J405" s="56"/>
      <c r="K405" s="57"/>
      <c r="L405" s="57"/>
      <c r="M405" s="57"/>
      <c r="N405" s="57"/>
    </row>
    <row r="406" spans="10:14" x14ac:dyDescent="0.3">
      <c r="J406" s="56"/>
      <c r="K406" s="57"/>
      <c r="L406" s="57"/>
      <c r="M406" s="57"/>
      <c r="N406" s="57"/>
    </row>
    <row r="407" spans="10:14" x14ac:dyDescent="0.3">
      <c r="J407" s="56"/>
      <c r="K407" s="57"/>
      <c r="L407" s="57"/>
      <c r="M407" s="57"/>
      <c r="N407" s="57"/>
    </row>
    <row r="408" spans="10:14" x14ac:dyDescent="0.3">
      <c r="J408" s="56"/>
      <c r="K408" s="57"/>
      <c r="L408" s="57"/>
      <c r="M408" s="57"/>
      <c r="N408" s="57"/>
    </row>
    <row r="409" spans="10:14" x14ac:dyDescent="0.3">
      <c r="J409" s="56"/>
      <c r="K409" s="57"/>
      <c r="L409" s="57"/>
      <c r="M409" s="57"/>
      <c r="N409" s="57"/>
    </row>
    <row r="410" spans="10:14" x14ac:dyDescent="0.3">
      <c r="J410" s="56"/>
      <c r="K410" s="57"/>
      <c r="L410" s="57"/>
      <c r="M410" s="57"/>
      <c r="N410" s="57"/>
    </row>
    <row r="411" spans="10:14" x14ac:dyDescent="0.3">
      <c r="J411" s="56"/>
      <c r="K411" s="57"/>
      <c r="L411" s="57"/>
      <c r="M411" s="57"/>
      <c r="N411" s="57"/>
    </row>
    <row r="412" spans="10:14" x14ac:dyDescent="0.3">
      <c r="J412" s="56"/>
      <c r="K412" s="57"/>
      <c r="L412" s="57"/>
      <c r="M412" s="57"/>
      <c r="N412" s="57"/>
    </row>
    <row r="413" spans="10:14" x14ac:dyDescent="0.3">
      <c r="J413" s="56"/>
      <c r="K413" s="57"/>
      <c r="L413" s="57"/>
      <c r="M413" s="57"/>
      <c r="N413" s="57"/>
    </row>
    <row r="414" spans="10:14" x14ac:dyDescent="0.3">
      <c r="J414" s="56"/>
      <c r="K414" s="57"/>
      <c r="L414" s="57"/>
      <c r="M414" s="57"/>
      <c r="N414" s="57"/>
    </row>
    <row r="415" spans="10:14" x14ac:dyDescent="0.3">
      <c r="J415" s="56"/>
      <c r="K415" s="57"/>
      <c r="L415" s="57"/>
      <c r="M415" s="57"/>
      <c r="N415" s="57"/>
    </row>
    <row r="416" spans="10:14" x14ac:dyDescent="0.3">
      <c r="J416" s="56"/>
      <c r="K416" s="57"/>
      <c r="L416" s="57"/>
      <c r="M416" s="57"/>
      <c r="N416" s="57"/>
    </row>
    <row r="417" spans="10:14" x14ac:dyDescent="0.3">
      <c r="J417" s="56"/>
      <c r="K417" s="57"/>
      <c r="L417" s="57"/>
      <c r="M417" s="57"/>
      <c r="N417" s="57"/>
    </row>
    <row r="418" spans="10:14" x14ac:dyDescent="0.3">
      <c r="J418" s="56"/>
      <c r="K418" s="57"/>
      <c r="L418" s="57"/>
      <c r="M418" s="57"/>
      <c r="N418" s="57"/>
    </row>
    <row r="419" spans="10:14" x14ac:dyDescent="0.3">
      <c r="J419" s="56"/>
      <c r="K419" s="57"/>
      <c r="L419" s="57"/>
      <c r="M419" s="57"/>
      <c r="N419" s="57"/>
    </row>
    <row r="420" spans="10:14" x14ac:dyDescent="0.3">
      <c r="J420" s="56"/>
      <c r="K420" s="57"/>
      <c r="L420" s="57"/>
      <c r="M420" s="57"/>
      <c r="N420" s="57"/>
    </row>
    <row r="421" spans="10:14" x14ac:dyDescent="0.3">
      <c r="J421" s="56"/>
      <c r="K421" s="57"/>
      <c r="L421" s="57"/>
      <c r="M421" s="57"/>
      <c r="N421" s="57"/>
    </row>
    <row r="422" spans="10:14" x14ac:dyDescent="0.3">
      <c r="J422" s="56"/>
      <c r="K422" s="57"/>
      <c r="L422" s="57"/>
      <c r="M422" s="57"/>
      <c r="N422" s="57"/>
    </row>
    <row r="423" spans="10:14" x14ac:dyDescent="0.3">
      <c r="J423" s="56"/>
      <c r="K423" s="57"/>
      <c r="L423" s="57"/>
      <c r="M423" s="57"/>
      <c r="N423" s="57"/>
    </row>
    <row r="424" spans="10:14" x14ac:dyDescent="0.3">
      <c r="J424" s="56"/>
      <c r="K424" s="57"/>
      <c r="L424" s="57"/>
      <c r="M424" s="57"/>
      <c r="N424" s="57"/>
    </row>
    <row r="425" spans="10:14" x14ac:dyDescent="0.3">
      <c r="J425" s="56"/>
      <c r="K425" s="57"/>
      <c r="L425" s="57"/>
      <c r="M425" s="57"/>
      <c r="N425" s="57"/>
    </row>
    <row r="426" spans="10:14" x14ac:dyDescent="0.3">
      <c r="J426" s="56"/>
      <c r="K426" s="57"/>
      <c r="L426" s="57"/>
      <c r="M426" s="57"/>
      <c r="N426" s="57"/>
    </row>
    <row r="427" spans="10:14" x14ac:dyDescent="0.3">
      <c r="J427" s="56"/>
      <c r="K427" s="57"/>
      <c r="L427" s="57"/>
      <c r="M427" s="57"/>
      <c r="N427" s="57"/>
    </row>
    <row r="428" spans="10:14" x14ac:dyDescent="0.3">
      <c r="J428" s="56"/>
      <c r="K428" s="57"/>
      <c r="L428" s="57"/>
      <c r="M428" s="57"/>
      <c r="N428" s="57"/>
    </row>
    <row r="429" spans="10:14" x14ac:dyDescent="0.3">
      <c r="J429" s="56"/>
      <c r="K429" s="57"/>
      <c r="L429" s="57"/>
      <c r="M429" s="57"/>
      <c r="N429" s="57"/>
    </row>
    <row r="430" spans="10:14" x14ac:dyDescent="0.3">
      <c r="J430" s="56"/>
      <c r="K430" s="57"/>
      <c r="L430" s="57"/>
      <c r="M430" s="57"/>
      <c r="N430" s="57"/>
    </row>
    <row r="431" spans="10:14" x14ac:dyDescent="0.3">
      <c r="J431" s="56"/>
      <c r="K431" s="57"/>
      <c r="L431" s="57"/>
      <c r="M431" s="57"/>
      <c r="N431" s="57"/>
    </row>
    <row r="432" spans="10:14" x14ac:dyDescent="0.3">
      <c r="J432" s="56"/>
      <c r="K432" s="57"/>
      <c r="L432" s="57"/>
      <c r="M432" s="57"/>
      <c r="N432" s="57"/>
    </row>
    <row r="433" spans="10:14" x14ac:dyDescent="0.3">
      <c r="J433" s="56"/>
      <c r="K433" s="57"/>
      <c r="L433" s="57"/>
      <c r="M433" s="57"/>
      <c r="N433" s="57"/>
    </row>
    <row r="434" spans="10:14" x14ac:dyDescent="0.3">
      <c r="J434" s="56"/>
      <c r="K434" s="57"/>
      <c r="L434" s="57"/>
      <c r="M434" s="57"/>
      <c r="N434" s="57"/>
    </row>
    <row r="435" spans="10:14" x14ac:dyDescent="0.3">
      <c r="J435" s="56"/>
      <c r="K435" s="57"/>
      <c r="L435" s="57"/>
      <c r="M435" s="57"/>
      <c r="N435" s="57"/>
    </row>
    <row r="436" spans="10:14" x14ac:dyDescent="0.3">
      <c r="J436" s="56"/>
      <c r="K436" s="57"/>
      <c r="L436" s="57"/>
      <c r="M436" s="57"/>
      <c r="N436" s="57"/>
    </row>
    <row r="437" spans="10:14" x14ac:dyDescent="0.3">
      <c r="J437" s="56"/>
      <c r="K437" s="57"/>
      <c r="L437" s="57"/>
      <c r="M437" s="57"/>
      <c r="N437" s="57"/>
    </row>
    <row r="438" spans="10:14" x14ac:dyDescent="0.3">
      <c r="J438" s="56"/>
      <c r="K438" s="57"/>
      <c r="L438" s="57"/>
      <c r="M438" s="57"/>
      <c r="N438" s="57"/>
    </row>
    <row r="439" spans="10:14" x14ac:dyDescent="0.3">
      <c r="J439" s="56"/>
      <c r="K439" s="57"/>
      <c r="L439" s="57"/>
      <c r="M439" s="57"/>
      <c r="N439" s="57"/>
    </row>
    <row r="440" spans="10:14" x14ac:dyDescent="0.3">
      <c r="J440" s="56"/>
      <c r="K440" s="57"/>
      <c r="L440" s="57"/>
      <c r="M440" s="57"/>
      <c r="N440" s="57"/>
    </row>
    <row r="441" spans="10:14" x14ac:dyDescent="0.3">
      <c r="J441" s="56"/>
      <c r="K441" s="57"/>
      <c r="L441" s="57"/>
      <c r="M441" s="57"/>
      <c r="N441" s="57"/>
    </row>
    <row r="442" spans="10:14" x14ac:dyDescent="0.3">
      <c r="J442" s="56"/>
      <c r="K442" s="57"/>
      <c r="L442" s="57"/>
      <c r="M442" s="57"/>
      <c r="N442" s="57"/>
    </row>
    <row r="443" spans="10:14" x14ac:dyDescent="0.3">
      <c r="J443" s="56"/>
      <c r="K443" s="57"/>
      <c r="L443" s="57"/>
      <c r="M443" s="57"/>
      <c r="N443" s="57"/>
    </row>
    <row r="444" spans="10:14" x14ac:dyDescent="0.3">
      <c r="J444" s="56"/>
      <c r="K444" s="57"/>
      <c r="L444" s="57"/>
      <c r="M444" s="57"/>
      <c r="N444" s="57"/>
    </row>
    <row r="445" spans="10:14" x14ac:dyDescent="0.3">
      <c r="J445" s="56"/>
      <c r="K445" s="57"/>
      <c r="L445" s="57"/>
      <c r="M445" s="57"/>
      <c r="N445" s="57"/>
    </row>
    <row r="446" spans="10:14" x14ac:dyDescent="0.3">
      <c r="J446" s="56"/>
      <c r="K446" s="57"/>
      <c r="L446" s="57"/>
      <c r="M446" s="57"/>
      <c r="N446" s="57"/>
    </row>
    <row r="447" spans="10:14" x14ac:dyDescent="0.3">
      <c r="J447" s="56"/>
      <c r="K447" s="57"/>
      <c r="L447" s="57"/>
      <c r="M447" s="57"/>
      <c r="N447" s="57"/>
    </row>
    <row r="448" spans="10:14" x14ac:dyDescent="0.3">
      <c r="J448" s="56"/>
      <c r="K448" s="57"/>
      <c r="L448" s="57"/>
      <c r="M448" s="57"/>
      <c r="N448" s="57"/>
    </row>
    <row r="449" spans="10:14" x14ac:dyDescent="0.3">
      <c r="J449" s="56"/>
      <c r="K449" s="57"/>
      <c r="L449" s="57"/>
      <c r="M449" s="57"/>
      <c r="N449" s="57"/>
    </row>
    <row r="450" spans="10:14" x14ac:dyDescent="0.3">
      <c r="J450" s="56"/>
      <c r="K450" s="57"/>
      <c r="L450" s="57"/>
      <c r="M450" s="57"/>
      <c r="N450" s="57"/>
    </row>
    <row r="451" spans="10:14" x14ac:dyDescent="0.3">
      <c r="J451" s="56"/>
      <c r="K451" s="57"/>
      <c r="L451" s="57"/>
      <c r="M451" s="57"/>
      <c r="N451" s="57"/>
    </row>
    <row r="452" spans="10:14" x14ac:dyDescent="0.3">
      <c r="J452" s="56"/>
      <c r="K452" s="57"/>
      <c r="L452" s="57"/>
      <c r="M452" s="57"/>
      <c r="N452" s="57"/>
    </row>
    <row r="453" spans="10:14" x14ac:dyDescent="0.3">
      <c r="J453" s="56"/>
      <c r="K453" s="57"/>
      <c r="L453" s="57"/>
      <c r="M453" s="57"/>
      <c r="N453" s="57"/>
    </row>
    <row r="454" spans="10:14" x14ac:dyDescent="0.3">
      <c r="J454" s="56"/>
      <c r="K454" s="57"/>
      <c r="L454" s="57"/>
      <c r="M454" s="57"/>
      <c r="N454" s="57"/>
    </row>
    <row r="455" spans="10:14" x14ac:dyDescent="0.3">
      <c r="J455" s="56"/>
      <c r="K455" s="57"/>
      <c r="L455" s="57"/>
      <c r="M455" s="57"/>
      <c r="N455" s="57"/>
    </row>
    <row r="456" spans="10:14" x14ac:dyDescent="0.3">
      <c r="J456" s="56"/>
      <c r="K456" s="57"/>
      <c r="L456" s="57"/>
      <c r="M456" s="57"/>
      <c r="N456" s="57"/>
    </row>
    <row r="457" spans="10:14" x14ac:dyDescent="0.3">
      <c r="J457" s="56"/>
      <c r="K457" s="57"/>
      <c r="L457" s="57"/>
      <c r="M457" s="57"/>
      <c r="N457" s="57"/>
    </row>
    <row r="458" spans="10:14" x14ac:dyDescent="0.3">
      <c r="J458" s="56"/>
      <c r="K458" s="57"/>
      <c r="L458" s="57"/>
      <c r="M458" s="57"/>
      <c r="N458" s="57"/>
    </row>
    <row r="459" spans="10:14" x14ac:dyDescent="0.3">
      <c r="J459" s="56"/>
      <c r="K459" s="57"/>
      <c r="L459" s="57"/>
      <c r="M459" s="57"/>
      <c r="N459" s="57"/>
    </row>
    <row r="460" spans="10:14" x14ac:dyDescent="0.3">
      <c r="J460" s="56"/>
      <c r="K460" s="57"/>
      <c r="L460" s="57"/>
      <c r="M460" s="57"/>
      <c r="N460" s="57"/>
    </row>
    <row r="461" spans="10:14" x14ac:dyDescent="0.3">
      <c r="J461" s="56"/>
      <c r="K461" s="57"/>
      <c r="L461" s="57"/>
      <c r="M461" s="57"/>
      <c r="N461" s="57"/>
    </row>
    <row r="462" spans="10:14" x14ac:dyDescent="0.3">
      <c r="J462" s="56"/>
      <c r="K462" s="57"/>
      <c r="L462" s="57"/>
      <c r="M462" s="57"/>
      <c r="N462" s="57"/>
    </row>
    <row r="463" spans="10:14" x14ac:dyDescent="0.3">
      <c r="J463" s="56"/>
      <c r="K463" s="57"/>
      <c r="L463" s="57"/>
      <c r="M463" s="57"/>
      <c r="N463" s="57"/>
    </row>
    <row r="464" spans="10:14" x14ac:dyDescent="0.3">
      <c r="J464" s="56"/>
      <c r="K464" s="57"/>
      <c r="L464" s="57"/>
      <c r="M464" s="57"/>
      <c r="N464" s="57"/>
    </row>
    <row r="465" spans="10:14" x14ac:dyDescent="0.3">
      <c r="J465" s="56"/>
      <c r="K465" s="57"/>
      <c r="L465" s="57"/>
      <c r="M465" s="57"/>
      <c r="N465" s="57"/>
    </row>
    <row r="466" spans="10:14" x14ac:dyDescent="0.3">
      <c r="J466" s="56"/>
      <c r="K466" s="57"/>
      <c r="L466" s="57"/>
      <c r="M466" s="57"/>
      <c r="N466" s="57"/>
    </row>
    <row r="467" spans="10:14" x14ac:dyDescent="0.3">
      <c r="J467" s="56"/>
      <c r="K467" s="57"/>
      <c r="L467" s="57"/>
      <c r="M467" s="57"/>
      <c r="N467" s="57"/>
    </row>
    <row r="468" spans="10:14" x14ac:dyDescent="0.3">
      <c r="J468" s="56"/>
      <c r="K468" s="57"/>
      <c r="L468" s="57"/>
      <c r="M468" s="57"/>
      <c r="N468" s="57"/>
    </row>
    <row r="469" spans="10:14" x14ac:dyDescent="0.3">
      <c r="J469" s="56"/>
      <c r="K469" s="57"/>
      <c r="L469" s="57"/>
      <c r="M469" s="57"/>
      <c r="N469" s="57"/>
    </row>
    <row r="470" spans="10:14" x14ac:dyDescent="0.3">
      <c r="J470" s="56"/>
      <c r="K470" s="57"/>
      <c r="L470" s="57"/>
      <c r="M470" s="57"/>
      <c r="N470" s="57"/>
    </row>
    <row r="471" spans="10:14" x14ac:dyDescent="0.3">
      <c r="J471" s="56"/>
      <c r="K471" s="57"/>
      <c r="L471" s="57"/>
      <c r="M471" s="57"/>
      <c r="N471" s="57"/>
    </row>
    <row r="472" spans="10:14" x14ac:dyDescent="0.3">
      <c r="J472" s="56"/>
      <c r="K472" s="57"/>
      <c r="L472" s="57"/>
      <c r="M472" s="57"/>
      <c r="N472" s="57"/>
    </row>
    <row r="473" spans="10:14" x14ac:dyDescent="0.3">
      <c r="J473" s="56"/>
      <c r="K473" s="57"/>
      <c r="L473" s="57"/>
      <c r="M473" s="57"/>
      <c r="N473" s="57"/>
    </row>
    <row r="474" spans="10:14" x14ac:dyDescent="0.3">
      <c r="J474" s="56"/>
      <c r="K474" s="57"/>
      <c r="L474" s="57"/>
      <c r="M474" s="57"/>
      <c r="N474" s="57"/>
    </row>
    <row r="475" spans="10:14" x14ac:dyDescent="0.3">
      <c r="J475" s="56"/>
      <c r="K475" s="57"/>
      <c r="L475" s="57"/>
      <c r="M475" s="57"/>
      <c r="N475" s="57"/>
    </row>
    <row r="476" spans="10:14" x14ac:dyDescent="0.3">
      <c r="J476" s="56"/>
      <c r="K476" s="57"/>
      <c r="L476" s="57"/>
      <c r="M476" s="57"/>
      <c r="N476" s="57"/>
    </row>
    <row r="477" spans="10:14" x14ac:dyDescent="0.3">
      <c r="J477" s="56"/>
      <c r="K477" s="57"/>
      <c r="L477" s="57"/>
      <c r="M477" s="57"/>
      <c r="N477" s="57"/>
    </row>
    <row r="478" spans="10:14" x14ac:dyDescent="0.3">
      <c r="J478" s="56"/>
      <c r="K478" s="57"/>
      <c r="L478" s="57"/>
      <c r="M478" s="57"/>
      <c r="N478" s="57"/>
    </row>
    <row r="479" spans="10:14" x14ac:dyDescent="0.3">
      <c r="J479" s="56"/>
      <c r="K479" s="57"/>
      <c r="L479" s="57"/>
      <c r="M479" s="57"/>
      <c r="N479" s="57"/>
    </row>
    <row r="480" spans="10:14" x14ac:dyDescent="0.3">
      <c r="J480" s="56"/>
      <c r="K480" s="57"/>
      <c r="L480" s="57"/>
      <c r="M480" s="57"/>
      <c r="N480" s="57"/>
    </row>
    <row r="481" spans="10:14" x14ac:dyDescent="0.3">
      <c r="J481" s="56"/>
      <c r="K481" s="57"/>
      <c r="L481" s="57"/>
      <c r="M481" s="57"/>
      <c r="N481" s="57"/>
    </row>
    <row r="482" spans="10:14" x14ac:dyDescent="0.3">
      <c r="J482" s="56"/>
      <c r="K482" s="57"/>
      <c r="L482" s="57"/>
      <c r="M482" s="57"/>
      <c r="N482" s="57"/>
    </row>
    <row r="483" spans="10:14" x14ac:dyDescent="0.3">
      <c r="J483" s="56"/>
      <c r="K483" s="57"/>
      <c r="L483" s="57"/>
      <c r="M483" s="57"/>
      <c r="N483" s="57"/>
    </row>
    <row r="484" spans="10:14" x14ac:dyDescent="0.3">
      <c r="J484" s="56"/>
      <c r="K484" s="57"/>
      <c r="L484" s="57"/>
      <c r="M484" s="57"/>
      <c r="N484" s="57"/>
    </row>
    <row r="485" spans="10:14" x14ac:dyDescent="0.3">
      <c r="J485" s="56"/>
      <c r="K485" s="57"/>
      <c r="L485" s="57"/>
      <c r="M485" s="57"/>
      <c r="N485" s="57"/>
    </row>
    <row r="486" spans="10:14" x14ac:dyDescent="0.3">
      <c r="J486" s="56"/>
      <c r="K486" s="57"/>
      <c r="L486" s="57"/>
      <c r="M486" s="57"/>
      <c r="N486" s="57"/>
    </row>
    <row r="487" spans="10:14" x14ac:dyDescent="0.3">
      <c r="J487" s="56"/>
      <c r="K487" s="57"/>
      <c r="L487" s="57"/>
      <c r="M487" s="57"/>
      <c r="N487" s="57"/>
    </row>
    <row r="488" spans="10:14" x14ac:dyDescent="0.3">
      <c r="J488" s="56"/>
      <c r="K488" s="57"/>
      <c r="L488" s="57"/>
      <c r="M488" s="57"/>
      <c r="N488" s="57"/>
    </row>
    <row r="489" spans="10:14" x14ac:dyDescent="0.3">
      <c r="J489" s="56"/>
      <c r="K489" s="57"/>
      <c r="L489" s="57"/>
      <c r="M489" s="57"/>
      <c r="N489" s="57"/>
    </row>
    <row r="490" spans="10:14" x14ac:dyDescent="0.3">
      <c r="J490" s="56"/>
      <c r="K490" s="57"/>
      <c r="L490" s="57"/>
      <c r="M490" s="57"/>
      <c r="N490" s="57"/>
    </row>
    <row r="491" spans="10:14" x14ac:dyDescent="0.3">
      <c r="J491" s="56"/>
      <c r="K491" s="57"/>
      <c r="L491" s="57"/>
      <c r="M491" s="57"/>
      <c r="N491" s="57"/>
    </row>
    <row r="492" spans="10:14" x14ac:dyDescent="0.3">
      <c r="J492" s="56"/>
      <c r="K492" s="57"/>
      <c r="L492" s="57"/>
      <c r="M492" s="57"/>
      <c r="N492" s="57"/>
    </row>
    <row r="493" spans="10:14" x14ac:dyDescent="0.3">
      <c r="J493" s="56"/>
      <c r="K493" s="57"/>
      <c r="L493" s="57"/>
      <c r="M493" s="57"/>
      <c r="N493" s="57"/>
    </row>
    <row r="494" spans="10:14" x14ac:dyDescent="0.3">
      <c r="J494" s="56"/>
      <c r="K494" s="57"/>
      <c r="L494" s="57"/>
      <c r="M494" s="57"/>
      <c r="N494" s="57"/>
    </row>
    <row r="495" spans="10:14" x14ac:dyDescent="0.3">
      <c r="J495" s="56"/>
      <c r="K495" s="57"/>
      <c r="L495" s="57"/>
      <c r="M495" s="57"/>
      <c r="N495" s="57"/>
    </row>
    <row r="496" spans="10:14" x14ac:dyDescent="0.3">
      <c r="J496" s="56"/>
      <c r="K496" s="57"/>
      <c r="L496" s="57"/>
      <c r="M496" s="57"/>
      <c r="N496" s="57"/>
    </row>
    <row r="497" spans="10:14" x14ac:dyDescent="0.3">
      <c r="J497" s="56"/>
      <c r="K497" s="57"/>
      <c r="L497" s="57"/>
      <c r="M497" s="57"/>
      <c r="N497" s="57"/>
    </row>
    <row r="498" spans="10:14" x14ac:dyDescent="0.3">
      <c r="J498" s="56"/>
      <c r="K498" s="57"/>
      <c r="L498" s="57"/>
      <c r="M498" s="57"/>
      <c r="N498" s="57"/>
    </row>
    <row r="499" spans="10:14" x14ac:dyDescent="0.3">
      <c r="J499" s="56"/>
      <c r="K499" s="57"/>
      <c r="L499" s="57"/>
      <c r="M499" s="57"/>
      <c r="N499" s="57"/>
    </row>
    <row r="500" spans="10:14" x14ac:dyDescent="0.3">
      <c r="J500" s="56"/>
      <c r="K500" s="57"/>
      <c r="L500" s="57"/>
      <c r="M500" s="57"/>
      <c r="N500" s="57"/>
    </row>
    <row r="501" spans="10:14" x14ac:dyDescent="0.3">
      <c r="J501" s="56"/>
      <c r="K501" s="57"/>
      <c r="L501" s="57"/>
      <c r="M501" s="57"/>
      <c r="N501" s="57"/>
    </row>
    <row r="502" spans="10:14" x14ac:dyDescent="0.3">
      <c r="J502" s="56"/>
      <c r="K502" s="57"/>
      <c r="L502" s="57"/>
      <c r="M502" s="57"/>
      <c r="N502" s="57"/>
    </row>
    <row r="503" spans="10:14" x14ac:dyDescent="0.3">
      <c r="J503" s="56"/>
      <c r="K503" s="57"/>
      <c r="L503" s="57"/>
      <c r="M503" s="57"/>
      <c r="N503" s="57"/>
    </row>
    <row r="504" spans="10:14" x14ac:dyDescent="0.3">
      <c r="J504" s="56"/>
      <c r="K504" s="57"/>
      <c r="L504" s="57"/>
      <c r="M504" s="57"/>
      <c r="N504" s="57"/>
    </row>
    <row r="505" spans="10:14" x14ac:dyDescent="0.3">
      <c r="J505" s="56"/>
      <c r="K505" s="57"/>
      <c r="L505" s="57"/>
      <c r="M505" s="57"/>
      <c r="N505" s="57"/>
    </row>
    <row r="506" spans="10:14" x14ac:dyDescent="0.3">
      <c r="J506" s="56"/>
      <c r="K506" s="57"/>
      <c r="L506" s="57"/>
      <c r="M506" s="57"/>
      <c r="N506" s="57"/>
    </row>
    <row r="507" spans="10:14" x14ac:dyDescent="0.3">
      <c r="J507" s="56"/>
      <c r="K507" s="57"/>
      <c r="L507" s="57"/>
      <c r="M507" s="57"/>
      <c r="N507" s="57"/>
    </row>
    <row r="508" spans="10:14" x14ac:dyDescent="0.3">
      <c r="J508" s="56"/>
      <c r="K508" s="57"/>
      <c r="L508" s="57"/>
      <c r="M508" s="57"/>
      <c r="N508" s="57"/>
    </row>
    <row r="509" spans="10:14" x14ac:dyDescent="0.3">
      <c r="J509" s="56"/>
      <c r="K509" s="57"/>
      <c r="L509" s="57"/>
      <c r="M509" s="57"/>
      <c r="N509" s="57"/>
    </row>
    <row r="510" spans="10:14" x14ac:dyDescent="0.3">
      <c r="J510" s="56"/>
      <c r="K510" s="57"/>
      <c r="L510" s="57"/>
      <c r="M510" s="57"/>
      <c r="N510" s="57"/>
    </row>
    <row r="511" spans="10:14" x14ac:dyDescent="0.3">
      <c r="J511" s="56"/>
      <c r="K511" s="57"/>
      <c r="L511" s="57"/>
      <c r="M511" s="57"/>
      <c r="N511" s="57"/>
    </row>
    <row r="512" spans="10:14" x14ac:dyDescent="0.3">
      <c r="J512" s="56"/>
      <c r="K512" s="57"/>
      <c r="L512" s="57"/>
      <c r="M512" s="57"/>
      <c r="N512" s="57"/>
    </row>
    <row r="513" spans="10:14" x14ac:dyDescent="0.3">
      <c r="J513" s="56"/>
      <c r="K513" s="57"/>
      <c r="L513" s="57"/>
      <c r="M513" s="57"/>
      <c r="N513" s="57"/>
    </row>
    <row r="514" spans="10:14" x14ac:dyDescent="0.3">
      <c r="J514" s="56"/>
      <c r="K514" s="57"/>
      <c r="L514" s="57"/>
      <c r="M514" s="57"/>
      <c r="N514" s="57"/>
    </row>
    <row r="515" spans="10:14" x14ac:dyDescent="0.3">
      <c r="J515" s="56"/>
      <c r="K515" s="57"/>
      <c r="L515" s="57"/>
      <c r="M515" s="57"/>
      <c r="N515" s="57"/>
    </row>
    <row r="516" spans="10:14" x14ac:dyDescent="0.3">
      <c r="J516" s="56"/>
      <c r="K516" s="57"/>
      <c r="L516" s="57"/>
      <c r="M516" s="57"/>
      <c r="N516" s="57"/>
    </row>
    <row r="517" spans="10:14" x14ac:dyDescent="0.3">
      <c r="J517" s="56"/>
      <c r="K517" s="57"/>
      <c r="L517" s="57"/>
      <c r="M517" s="57"/>
      <c r="N517" s="57"/>
    </row>
    <row r="518" spans="10:14" x14ac:dyDescent="0.3">
      <c r="J518" s="56"/>
      <c r="K518" s="57"/>
      <c r="L518" s="57"/>
      <c r="M518" s="57"/>
      <c r="N518" s="57"/>
    </row>
    <row r="519" spans="10:14" x14ac:dyDescent="0.3">
      <c r="J519" s="56"/>
      <c r="K519" s="57"/>
      <c r="L519" s="57"/>
      <c r="M519" s="57"/>
      <c r="N519" s="57"/>
    </row>
    <row r="520" spans="10:14" x14ac:dyDescent="0.3">
      <c r="J520" s="56"/>
      <c r="K520" s="57"/>
      <c r="L520" s="57"/>
      <c r="M520" s="57"/>
      <c r="N520" s="57"/>
    </row>
    <row r="521" spans="10:14" x14ac:dyDescent="0.3">
      <c r="J521" s="56"/>
      <c r="K521" s="57"/>
      <c r="L521" s="57"/>
      <c r="M521" s="57"/>
      <c r="N521" s="57"/>
    </row>
    <row r="522" spans="10:14" x14ac:dyDescent="0.3">
      <c r="J522" s="56"/>
      <c r="K522" s="57"/>
      <c r="L522" s="57"/>
      <c r="M522" s="57"/>
      <c r="N522" s="57"/>
    </row>
    <row r="523" spans="10:14" x14ac:dyDescent="0.3">
      <c r="J523" s="56"/>
      <c r="K523" s="57"/>
      <c r="L523" s="57"/>
      <c r="M523" s="57"/>
      <c r="N523" s="57"/>
    </row>
    <row r="524" spans="10:14" x14ac:dyDescent="0.3">
      <c r="J524" s="56"/>
      <c r="K524" s="57"/>
      <c r="L524" s="57"/>
      <c r="M524" s="57"/>
      <c r="N524" s="57"/>
    </row>
    <row r="525" spans="10:14" x14ac:dyDescent="0.3">
      <c r="J525" s="56"/>
      <c r="K525" s="57"/>
      <c r="L525" s="57"/>
      <c r="M525" s="57"/>
      <c r="N525" s="57"/>
    </row>
    <row r="526" spans="10:14" x14ac:dyDescent="0.3">
      <c r="J526" s="56"/>
      <c r="K526" s="57"/>
      <c r="L526" s="57"/>
      <c r="M526" s="57"/>
      <c r="N526" s="57"/>
    </row>
    <row r="527" spans="10:14" x14ac:dyDescent="0.3">
      <c r="J527" s="56"/>
      <c r="K527" s="57"/>
      <c r="L527" s="57"/>
      <c r="M527" s="57"/>
      <c r="N527" s="57"/>
    </row>
    <row r="528" spans="10:14" x14ac:dyDescent="0.3">
      <c r="J528" s="56"/>
      <c r="K528" s="57"/>
      <c r="L528" s="57"/>
      <c r="M528" s="57"/>
      <c r="N528" s="57"/>
    </row>
    <row r="529" spans="10:14" x14ac:dyDescent="0.3">
      <c r="J529" s="56"/>
      <c r="K529" s="57"/>
      <c r="L529" s="57"/>
      <c r="M529" s="57"/>
      <c r="N529" s="57"/>
    </row>
    <row r="530" spans="10:14" x14ac:dyDescent="0.3">
      <c r="J530" s="56"/>
      <c r="K530" s="57"/>
      <c r="L530" s="57"/>
      <c r="M530" s="57"/>
      <c r="N530" s="57"/>
    </row>
    <row r="531" spans="10:14" x14ac:dyDescent="0.3">
      <c r="J531" s="56"/>
      <c r="K531" s="57"/>
      <c r="L531" s="57"/>
      <c r="M531" s="57"/>
      <c r="N531" s="57"/>
    </row>
    <row r="532" spans="10:14" x14ac:dyDescent="0.3">
      <c r="J532" s="56"/>
      <c r="K532" s="57"/>
      <c r="L532" s="57"/>
      <c r="M532" s="57"/>
      <c r="N532" s="57"/>
    </row>
    <row r="533" spans="10:14" x14ac:dyDescent="0.3">
      <c r="J533" s="56"/>
      <c r="K533" s="57"/>
      <c r="L533" s="57"/>
      <c r="M533" s="57"/>
      <c r="N533" s="57"/>
    </row>
    <row r="534" spans="10:14" x14ac:dyDescent="0.3">
      <c r="J534" s="56"/>
      <c r="K534" s="57"/>
      <c r="L534" s="57"/>
      <c r="M534" s="57"/>
      <c r="N534" s="57"/>
    </row>
    <row r="535" spans="10:14" x14ac:dyDescent="0.3">
      <c r="J535" s="56"/>
      <c r="K535" s="57"/>
      <c r="L535" s="57"/>
      <c r="M535" s="57"/>
      <c r="N535" s="57"/>
    </row>
    <row r="536" spans="10:14" x14ac:dyDescent="0.3">
      <c r="J536" s="56"/>
      <c r="K536" s="57"/>
      <c r="L536" s="57"/>
      <c r="M536" s="57"/>
      <c r="N536" s="57"/>
    </row>
    <row r="537" spans="10:14" x14ac:dyDescent="0.3">
      <c r="J537" s="56"/>
      <c r="K537" s="57"/>
      <c r="L537" s="57"/>
      <c r="M537" s="57"/>
      <c r="N537" s="57"/>
    </row>
    <row r="538" spans="10:14" x14ac:dyDescent="0.3">
      <c r="J538" s="56"/>
      <c r="K538" s="57"/>
      <c r="L538" s="57"/>
      <c r="M538" s="57"/>
      <c r="N538" s="57"/>
    </row>
    <row r="539" spans="10:14" x14ac:dyDescent="0.3">
      <c r="J539" s="56"/>
      <c r="K539" s="57"/>
      <c r="L539" s="57"/>
      <c r="M539" s="57"/>
      <c r="N539" s="57"/>
    </row>
    <row r="540" spans="10:14" x14ac:dyDescent="0.3">
      <c r="J540" s="56"/>
      <c r="K540" s="57"/>
      <c r="L540" s="57"/>
      <c r="M540" s="57"/>
      <c r="N540" s="57"/>
    </row>
    <row r="541" spans="10:14" x14ac:dyDescent="0.3">
      <c r="J541" s="56"/>
      <c r="K541" s="57"/>
      <c r="L541" s="57"/>
      <c r="M541" s="57"/>
      <c r="N541" s="57"/>
    </row>
    <row r="542" spans="10:14" x14ac:dyDescent="0.3">
      <c r="J542" s="56"/>
      <c r="K542" s="57"/>
      <c r="L542" s="57"/>
      <c r="M542" s="57"/>
      <c r="N542" s="57"/>
    </row>
    <row r="543" spans="10:14" x14ac:dyDescent="0.3">
      <c r="J543" s="56"/>
      <c r="K543" s="57"/>
      <c r="L543" s="57"/>
      <c r="M543" s="57"/>
      <c r="N543" s="57"/>
    </row>
    <row r="544" spans="10:14" x14ac:dyDescent="0.3">
      <c r="J544" s="56"/>
      <c r="K544" s="57"/>
      <c r="L544" s="57"/>
      <c r="M544" s="57"/>
      <c r="N544" s="57"/>
    </row>
    <row r="545" spans="10:14" x14ac:dyDescent="0.3">
      <c r="J545" s="56"/>
      <c r="K545" s="57"/>
      <c r="L545" s="57"/>
      <c r="M545" s="57"/>
      <c r="N545" s="57"/>
    </row>
    <row r="546" spans="10:14" x14ac:dyDescent="0.3">
      <c r="J546" s="56"/>
      <c r="K546" s="57"/>
      <c r="L546" s="57"/>
      <c r="M546" s="57"/>
      <c r="N546" s="57"/>
    </row>
    <row r="547" spans="10:14" x14ac:dyDescent="0.3">
      <c r="J547" s="56"/>
      <c r="K547" s="57"/>
      <c r="L547" s="57"/>
      <c r="M547" s="57"/>
      <c r="N547" s="57"/>
    </row>
    <row r="548" spans="10:14" x14ac:dyDescent="0.3">
      <c r="J548" s="56"/>
      <c r="K548" s="57"/>
      <c r="L548" s="57"/>
      <c r="M548" s="57"/>
      <c r="N548" s="57"/>
    </row>
    <row r="549" spans="10:14" x14ac:dyDescent="0.3">
      <c r="J549" s="56"/>
      <c r="K549" s="57"/>
      <c r="L549" s="57"/>
      <c r="M549" s="57"/>
      <c r="N549" s="57"/>
    </row>
    <row r="550" spans="10:14" x14ac:dyDescent="0.3">
      <c r="J550" s="56"/>
      <c r="K550" s="57"/>
      <c r="L550" s="57"/>
      <c r="M550" s="57"/>
      <c r="N550" s="57"/>
    </row>
    <row r="551" spans="10:14" x14ac:dyDescent="0.3">
      <c r="J551" s="56"/>
      <c r="K551" s="57"/>
      <c r="L551" s="57"/>
      <c r="M551" s="57"/>
      <c r="N551" s="57"/>
    </row>
    <row r="552" spans="10:14" x14ac:dyDescent="0.3">
      <c r="J552" s="56"/>
      <c r="K552" s="57"/>
      <c r="L552" s="57"/>
      <c r="M552" s="57"/>
      <c r="N552" s="57"/>
    </row>
    <row r="553" spans="10:14" x14ac:dyDescent="0.3">
      <c r="J553" s="56"/>
      <c r="K553" s="57"/>
      <c r="L553" s="57"/>
      <c r="M553" s="57"/>
      <c r="N553" s="57"/>
    </row>
    <row r="554" spans="10:14" x14ac:dyDescent="0.3">
      <c r="J554" s="56"/>
      <c r="K554" s="57"/>
      <c r="L554" s="57"/>
      <c r="M554" s="57"/>
      <c r="N554" s="57"/>
    </row>
    <row r="555" spans="10:14" x14ac:dyDescent="0.3">
      <c r="J555" s="56"/>
      <c r="K555" s="57"/>
      <c r="L555" s="57"/>
      <c r="M555" s="57"/>
      <c r="N555" s="57"/>
    </row>
    <row r="556" spans="10:14" x14ac:dyDescent="0.3">
      <c r="J556" s="56"/>
      <c r="K556" s="57"/>
      <c r="L556" s="57"/>
      <c r="M556" s="57"/>
      <c r="N556" s="57"/>
    </row>
    <row r="557" spans="10:14" x14ac:dyDescent="0.3">
      <c r="J557" s="56"/>
      <c r="K557" s="57"/>
      <c r="L557" s="57"/>
      <c r="M557" s="57"/>
      <c r="N557" s="57"/>
    </row>
    <row r="558" spans="10:14" x14ac:dyDescent="0.3">
      <c r="J558" s="56"/>
      <c r="K558" s="57"/>
      <c r="L558" s="57"/>
      <c r="M558" s="57"/>
      <c r="N558" s="57"/>
    </row>
    <row r="559" spans="10:14" x14ac:dyDescent="0.3">
      <c r="J559" s="56"/>
      <c r="K559" s="57"/>
      <c r="L559" s="57"/>
      <c r="M559" s="57"/>
      <c r="N559" s="57"/>
    </row>
    <row r="560" spans="10:14" x14ac:dyDescent="0.3">
      <c r="J560" s="56"/>
      <c r="K560" s="57"/>
      <c r="L560" s="57"/>
      <c r="M560" s="57"/>
      <c r="N560" s="57"/>
    </row>
    <row r="561" spans="10:14" x14ac:dyDescent="0.3">
      <c r="J561" s="56"/>
      <c r="K561" s="57"/>
      <c r="L561" s="57"/>
      <c r="M561" s="57"/>
      <c r="N561" s="57"/>
    </row>
    <row r="562" spans="10:14" x14ac:dyDescent="0.3">
      <c r="J562" s="56"/>
      <c r="K562" s="57"/>
      <c r="L562" s="57"/>
      <c r="M562" s="57"/>
      <c r="N562" s="57"/>
    </row>
    <row r="563" spans="10:14" x14ac:dyDescent="0.3">
      <c r="J563" s="56"/>
      <c r="K563" s="57"/>
      <c r="L563" s="57"/>
      <c r="M563" s="57"/>
      <c r="N563" s="57"/>
    </row>
    <row r="564" spans="10:14" x14ac:dyDescent="0.3">
      <c r="J564" s="56"/>
      <c r="K564" s="57"/>
      <c r="L564" s="57"/>
      <c r="M564" s="57"/>
      <c r="N564" s="57"/>
    </row>
    <row r="565" spans="10:14" x14ac:dyDescent="0.3">
      <c r="J565" s="56"/>
      <c r="K565" s="57"/>
      <c r="L565" s="57"/>
      <c r="M565" s="57"/>
      <c r="N565" s="57"/>
    </row>
    <row r="566" spans="10:14" x14ac:dyDescent="0.3">
      <c r="J566" s="56"/>
      <c r="K566" s="57"/>
      <c r="L566" s="57"/>
      <c r="M566" s="57"/>
      <c r="N566" s="57"/>
    </row>
    <row r="567" spans="10:14" x14ac:dyDescent="0.3">
      <c r="J567" s="56"/>
      <c r="K567" s="57"/>
      <c r="L567" s="57"/>
      <c r="M567" s="57"/>
      <c r="N567" s="57"/>
    </row>
    <row r="568" spans="10:14" x14ac:dyDescent="0.3">
      <c r="J568" s="56"/>
      <c r="K568" s="57"/>
      <c r="L568" s="57"/>
      <c r="M568" s="57"/>
      <c r="N568" s="57"/>
    </row>
    <row r="569" spans="10:14" x14ac:dyDescent="0.3">
      <c r="J569" s="56"/>
      <c r="K569" s="57"/>
      <c r="L569" s="57"/>
      <c r="M569" s="57"/>
      <c r="N569" s="57"/>
    </row>
    <row r="570" spans="10:14" x14ac:dyDescent="0.3">
      <c r="J570" s="56"/>
      <c r="K570" s="57"/>
      <c r="L570" s="57"/>
      <c r="M570" s="57"/>
      <c r="N570" s="57"/>
    </row>
    <row r="571" spans="10:14" x14ac:dyDescent="0.3">
      <c r="J571" s="56"/>
      <c r="K571" s="57"/>
      <c r="L571" s="57"/>
      <c r="M571" s="57"/>
      <c r="N571" s="57"/>
    </row>
    <row r="572" spans="10:14" x14ac:dyDescent="0.3">
      <c r="J572" s="56"/>
      <c r="K572" s="57"/>
      <c r="L572" s="57"/>
      <c r="M572" s="57"/>
      <c r="N572" s="57"/>
    </row>
    <row r="573" spans="10:14" x14ac:dyDescent="0.3">
      <c r="J573" s="56"/>
      <c r="K573" s="57"/>
      <c r="L573" s="57"/>
      <c r="M573" s="57"/>
      <c r="N573" s="57"/>
    </row>
    <row r="574" spans="10:14" x14ac:dyDescent="0.3">
      <c r="J574" s="56"/>
      <c r="K574" s="57"/>
      <c r="L574" s="57"/>
      <c r="M574" s="57"/>
      <c r="N574" s="57"/>
    </row>
    <row r="575" spans="10:14" x14ac:dyDescent="0.3">
      <c r="J575" s="56"/>
      <c r="K575" s="57"/>
      <c r="L575" s="57"/>
      <c r="M575" s="57"/>
      <c r="N575" s="57"/>
    </row>
    <row r="576" spans="10:14" x14ac:dyDescent="0.3">
      <c r="J576" s="56"/>
      <c r="K576" s="57"/>
      <c r="L576" s="57"/>
      <c r="M576" s="57"/>
      <c r="N576" s="57"/>
    </row>
    <row r="577" spans="10:14" x14ac:dyDescent="0.3">
      <c r="J577" s="56"/>
      <c r="K577" s="57"/>
      <c r="L577" s="57"/>
      <c r="M577" s="57"/>
      <c r="N577" s="57"/>
    </row>
    <row r="578" spans="10:14" x14ac:dyDescent="0.3">
      <c r="J578" s="56"/>
      <c r="K578" s="57"/>
      <c r="L578" s="57"/>
      <c r="M578" s="57"/>
      <c r="N578" s="57"/>
    </row>
    <row r="579" spans="10:14" x14ac:dyDescent="0.3">
      <c r="J579" s="56"/>
      <c r="K579" s="57"/>
      <c r="L579" s="57"/>
      <c r="M579" s="57"/>
      <c r="N579" s="57"/>
    </row>
    <row r="580" spans="10:14" x14ac:dyDescent="0.3">
      <c r="J580" s="56"/>
      <c r="K580" s="57"/>
      <c r="L580" s="57"/>
      <c r="M580" s="57"/>
      <c r="N580" s="57"/>
    </row>
    <row r="581" spans="10:14" x14ac:dyDescent="0.3">
      <c r="J581" s="56"/>
      <c r="K581" s="57"/>
      <c r="L581" s="57"/>
      <c r="M581" s="57"/>
      <c r="N581" s="57"/>
    </row>
    <row r="582" spans="10:14" x14ac:dyDescent="0.3">
      <c r="J582" s="56"/>
      <c r="K582" s="57"/>
      <c r="L582" s="57"/>
      <c r="M582" s="57"/>
      <c r="N582" s="57"/>
    </row>
    <row r="583" spans="10:14" x14ac:dyDescent="0.3">
      <c r="J583" s="56"/>
      <c r="K583" s="57"/>
      <c r="L583" s="57"/>
      <c r="M583" s="57"/>
      <c r="N583" s="57"/>
    </row>
    <row r="584" spans="10:14" x14ac:dyDescent="0.3">
      <c r="J584" s="56"/>
      <c r="K584" s="57"/>
      <c r="L584" s="57"/>
      <c r="M584" s="57"/>
      <c r="N584" s="57"/>
    </row>
    <row r="585" spans="10:14" x14ac:dyDescent="0.3">
      <c r="J585" s="56"/>
      <c r="K585" s="57"/>
      <c r="L585" s="57"/>
      <c r="M585" s="57"/>
      <c r="N585" s="57"/>
    </row>
    <row r="586" spans="10:14" x14ac:dyDescent="0.3">
      <c r="J586" s="56"/>
      <c r="K586" s="57"/>
      <c r="L586" s="57"/>
      <c r="M586" s="57"/>
      <c r="N586" s="57"/>
    </row>
    <row r="587" spans="10:14" x14ac:dyDescent="0.3">
      <c r="J587" s="56"/>
      <c r="K587" s="57"/>
      <c r="L587" s="57"/>
      <c r="M587" s="57"/>
      <c r="N587" s="57"/>
    </row>
    <row r="588" spans="10:14" x14ac:dyDescent="0.3">
      <c r="J588" s="56"/>
      <c r="K588" s="57"/>
      <c r="L588" s="57"/>
      <c r="M588" s="57"/>
      <c r="N588" s="57"/>
    </row>
    <row r="589" spans="10:14" x14ac:dyDescent="0.3">
      <c r="J589" s="56"/>
      <c r="K589" s="57"/>
      <c r="L589" s="57"/>
      <c r="M589" s="57"/>
      <c r="N589" s="57"/>
    </row>
    <row r="590" spans="10:14" x14ac:dyDescent="0.3">
      <c r="J590" s="56"/>
      <c r="K590" s="57"/>
      <c r="L590" s="57"/>
      <c r="M590" s="57"/>
      <c r="N590" s="57"/>
    </row>
    <row r="591" spans="10:14" x14ac:dyDescent="0.3">
      <c r="J591" s="56"/>
      <c r="K591" s="57"/>
      <c r="L591" s="57"/>
      <c r="M591" s="57"/>
      <c r="N591" s="57"/>
    </row>
    <row r="592" spans="10:14" x14ac:dyDescent="0.3">
      <c r="J592" s="56"/>
      <c r="K592" s="57"/>
      <c r="L592" s="57"/>
      <c r="M592" s="57"/>
      <c r="N592" s="57"/>
    </row>
    <row r="593" spans="10:14" x14ac:dyDescent="0.3">
      <c r="J593" s="56"/>
      <c r="K593" s="57"/>
      <c r="L593" s="57"/>
      <c r="M593" s="57"/>
      <c r="N593" s="57"/>
    </row>
    <row r="594" spans="10:14" x14ac:dyDescent="0.3">
      <c r="J594" s="56"/>
      <c r="K594" s="57"/>
      <c r="L594" s="57"/>
      <c r="M594" s="57"/>
      <c r="N594" s="57"/>
    </row>
    <row r="595" spans="10:14" x14ac:dyDescent="0.3">
      <c r="J595" s="56"/>
      <c r="K595" s="57"/>
      <c r="L595" s="57"/>
      <c r="M595" s="57"/>
      <c r="N595" s="57"/>
    </row>
    <row r="596" spans="10:14" x14ac:dyDescent="0.3">
      <c r="J596" s="56"/>
      <c r="K596" s="57"/>
      <c r="L596" s="57"/>
      <c r="M596" s="57"/>
      <c r="N596" s="57"/>
    </row>
    <row r="597" spans="10:14" x14ac:dyDescent="0.3">
      <c r="J597" s="56"/>
      <c r="K597" s="57"/>
      <c r="L597" s="57"/>
      <c r="M597" s="57"/>
      <c r="N597" s="57"/>
    </row>
    <row r="598" spans="10:14" x14ac:dyDescent="0.3">
      <c r="J598" s="56"/>
      <c r="K598" s="57"/>
      <c r="L598" s="57"/>
      <c r="M598" s="57"/>
      <c r="N598" s="57"/>
    </row>
    <row r="599" spans="10:14" x14ac:dyDescent="0.3">
      <c r="J599" s="56"/>
      <c r="K599" s="57"/>
      <c r="L599" s="57"/>
      <c r="M599" s="57"/>
      <c r="N599" s="57"/>
    </row>
    <row r="600" spans="10:14" x14ac:dyDescent="0.3">
      <c r="J600" s="56"/>
      <c r="K600" s="57"/>
      <c r="L600" s="57"/>
      <c r="M600" s="57"/>
      <c r="N600" s="57"/>
    </row>
    <row r="601" spans="10:14" x14ac:dyDescent="0.3">
      <c r="J601" s="56"/>
      <c r="K601" s="57"/>
      <c r="L601" s="57"/>
      <c r="M601" s="57"/>
      <c r="N601" s="57"/>
    </row>
    <row r="602" spans="10:14" x14ac:dyDescent="0.3">
      <c r="J602" s="56"/>
      <c r="K602" s="57"/>
      <c r="L602" s="57"/>
      <c r="M602" s="57"/>
      <c r="N602" s="57"/>
    </row>
    <row r="603" spans="10:14" x14ac:dyDescent="0.3">
      <c r="J603" s="56"/>
      <c r="K603" s="57"/>
      <c r="L603" s="57"/>
      <c r="M603" s="57"/>
      <c r="N603" s="57"/>
    </row>
    <row r="604" spans="10:14" x14ac:dyDescent="0.3">
      <c r="J604" s="56"/>
      <c r="K604" s="57"/>
      <c r="L604" s="57"/>
      <c r="M604" s="57"/>
      <c r="N604" s="57"/>
    </row>
    <row r="605" spans="10:14" x14ac:dyDescent="0.3">
      <c r="J605" s="56"/>
      <c r="K605" s="57"/>
      <c r="L605" s="57"/>
      <c r="M605" s="57"/>
      <c r="N605" s="57"/>
    </row>
    <row r="606" spans="10:14" x14ac:dyDescent="0.3">
      <c r="J606" s="56"/>
      <c r="K606" s="57"/>
      <c r="L606" s="57"/>
      <c r="M606" s="57"/>
      <c r="N606" s="57"/>
    </row>
    <row r="607" spans="10:14" x14ac:dyDescent="0.3">
      <c r="J607" s="56"/>
      <c r="K607" s="57"/>
      <c r="L607" s="57"/>
      <c r="M607" s="57"/>
      <c r="N607" s="57"/>
    </row>
    <row r="608" spans="10:14" x14ac:dyDescent="0.3">
      <c r="J608" s="56"/>
      <c r="K608" s="57"/>
      <c r="L608" s="57"/>
      <c r="M608" s="57"/>
      <c r="N608" s="57"/>
    </row>
    <row r="609" spans="10:14" x14ac:dyDescent="0.3">
      <c r="J609" s="56"/>
      <c r="K609" s="57"/>
      <c r="L609" s="57"/>
      <c r="M609" s="57"/>
      <c r="N609" s="57"/>
    </row>
    <row r="610" spans="10:14" x14ac:dyDescent="0.3">
      <c r="J610" s="56"/>
      <c r="K610" s="57"/>
      <c r="L610" s="57"/>
      <c r="M610" s="57"/>
      <c r="N610" s="57"/>
    </row>
    <row r="611" spans="10:14" x14ac:dyDescent="0.3">
      <c r="J611" s="56"/>
      <c r="K611" s="57"/>
      <c r="L611" s="57"/>
      <c r="M611" s="57"/>
      <c r="N611" s="57"/>
    </row>
    <row r="612" spans="10:14" x14ac:dyDescent="0.3">
      <c r="J612" s="56"/>
      <c r="K612" s="57"/>
      <c r="L612" s="57"/>
      <c r="M612" s="57"/>
      <c r="N612" s="57"/>
    </row>
    <row r="613" spans="10:14" x14ac:dyDescent="0.3">
      <c r="J613" s="56"/>
      <c r="K613" s="57"/>
      <c r="L613" s="57"/>
      <c r="M613" s="57"/>
      <c r="N613" s="57"/>
    </row>
    <row r="614" spans="10:14" x14ac:dyDescent="0.3">
      <c r="J614" s="56"/>
      <c r="K614" s="57"/>
      <c r="L614" s="57"/>
      <c r="M614" s="57"/>
      <c r="N614" s="57"/>
    </row>
    <row r="615" spans="10:14" x14ac:dyDescent="0.3">
      <c r="J615" s="56"/>
      <c r="K615" s="57"/>
      <c r="L615" s="57"/>
      <c r="M615" s="57"/>
      <c r="N615" s="57"/>
    </row>
    <row r="616" spans="10:14" x14ac:dyDescent="0.3">
      <c r="J616" s="56"/>
      <c r="K616" s="57"/>
      <c r="L616" s="57"/>
      <c r="M616" s="57"/>
      <c r="N616" s="57"/>
    </row>
    <row r="617" spans="10:14" x14ac:dyDescent="0.3">
      <c r="J617" s="56"/>
      <c r="K617" s="57"/>
      <c r="L617" s="57"/>
      <c r="M617" s="57"/>
      <c r="N617" s="57"/>
    </row>
    <row r="618" spans="10:14" x14ac:dyDescent="0.3">
      <c r="J618" s="56"/>
      <c r="K618" s="57"/>
      <c r="L618" s="57"/>
      <c r="M618" s="57"/>
      <c r="N618" s="57"/>
    </row>
    <row r="619" spans="10:14" x14ac:dyDescent="0.3">
      <c r="J619" s="56"/>
      <c r="K619" s="57"/>
      <c r="L619" s="57"/>
      <c r="M619" s="57"/>
      <c r="N619" s="57"/>
    </row>
    <row r="620" spans="10:14" x14ac:dyDescent="0.3">
      <c r="J620" s="56"/>
      <c r="K620" s="57"/>
      <c r="L620" s="57"/>
      <c r="M620" s="57"/>
      <c r="N620" s="57"/>
    </row>
    <row r="621" spans="10:14" x14ac:dyDescent="0.3">
      <c r="J621" s="56"/>
      <c r="K621" s="57"/>
      <c r="L621" s="57"/>
      <c r="M621" s="57"/>
      <c r="N621" s="57"/>
    </row>
    <row r="622" spans="10:14" x14ac:dyDescent="0.3">
      <c r="J622" s="56"/>
      <c r="K622" s="57"/>
      <c r="L622" s="57"/>
      <c r="M622" s="57"/>
      <c r="N622" s="57"/>
    </row>
    <row r="623" spans="10:14" x14ac:dyDescent="0.3">
      <c r="J623" s="56"/>
      <c r="K623" s="57"/>
      <c r="L623" s="57"/>
      <c r="M623" s="57"/>
      <c r="N623" s="57"/>
    </row>
    <row r="624" spans="10:14" x14ac:dyDescent="0.3">
      <c r="J624" s="56"/>
      <c r="K624" s="57"/>
      <c r="L624" s="57"/>
      <c r="M624" s="57"/>
      <c r="N624" s="57"/>
    </row>
    <row r="625" spans="10:14" x14ac:dyDescent="0.3">
      <c r="J625" s="56"/>
      <c r="K625" s="57"/>
      <c r="L625" s="57"/>
      <c r="M625" s="57"/>
      <c r="N625" s="57"/>
    </row>
    <row r="626" spans="10:14" x14ac:dyDescent="0.3">
      <c r="J626" s="56"/>
      <c r="K626" s="57"/>
      <c r="L626" s="57"/>
      <c r="M626" s="57"/>
      <c r="N626" s="57"/>
    </row>
    <row r="627" spans="10:14" x14ac:dyDescent="0.3">
      <c r="J627" s="56"/>
      <c r="K627" s="57"/>
      <c r="L627" s="57"/>
      <c r="M627" s="57"/>
      <c r="N627" s="57"/>
    </row>
    <row r="628" spans="10:14" x14ac:dyDescent="0.3">
      <c r="J628" s="56"/>
      <c r="K628" s="57"/>
      <c r="L628" s="57"/>
      <c r="M628" s="57"/>
      <c r="N628" s="57"/>
    </row>
    <row r="629" spans="10:14" x14ac:dyDescent="0.3">
      <c r="J629" s="56"/>
      <c r="K629" s="57"/>
      <c r="L629" s="57"/>
      <c r="M629" s="57"/>
      <c r="N629" s="57"/>
    </row>
    <row r="630" spans="10:14" x14ac:dyDescent="0.3">
      <c r="J630" s="56"/>
      <c r="K630" s="57"/>
      <c r="L630" s="57"/>
      <c r="M630" s="57"/>
      <c r="N630" s="57"/>
    </row>
    <row r="631" spans="10:14" x14ac:dyDescent="0.3">
      <c r="J631" s="56"/>
      <c r="K631" s="57"/>
      <c r="L631" s="57"/>
      <c r="M631" s="57"/>
      <c r="N631" s="57"/>
    </row>
    <row r="632" spans="10:14" x14ac:dyDescent="0.3">
      <c r="J632" s="56"/>
      <c r="K632" s="57"/>
      <c r="L632" s="57"/>
      <c r="M632" s="57"/>
      <c r="N632" s="57"/>
    </row>
    <row r="633" spans="10:14" x14ac:dyDescent="0.3">
      <c r="J633" s="56"/>
      <c r="K633" s="57"/>
      <c r="L633" s="57"/>
      <c r="M633" s="57"/>
      <c r="N633" s="57"/>
    </row>
    <row r="634" spans="10:14" x14ac:dyDescent="0.3">
      <c r="J634" s="56"/>
      <c r="K634" s="57"/>
      <c r="L634" s="57"/>
      <c r="M634" s="57"/>
      <c r="N634" s="57"/>
    </row>
    <row r="635" spans="10:14" x14ac:dyDescent="0.3">
      <c r="J635" s="56"/>
      <c r="K635" s="57"/>
      <c r="L635" s="57"/>
      <c r="M635" s="57"/>
      <c r="N635" s="57"/>
    </row>
    <row r="636" spans="10:14" x14ac:dyDescent="0.3">
      <c r="J636" s="56"/>
      <c r="K636" s="57"/>
      <c r="L636" s="57"/>
      <c r="M636" s="57"/>
      <c r="N636" s="57"/>
    </row>
    <row r="637" spans="10:14" x14ac:dyDescent="0.3">
      <c r="J637" s="56"/>
      <c r="K637" s="57"/>
      <c r="L637" s="57"/>
      <c r="M637" s="57"/>
      <c r="N637" s="57"/>
    </row>
    <row r="638" spans="10:14" x14ac:dyDescent="0.3">
      <c r="J638" s="56"/>
      <c r="K638" s="57"/>
      <c r="L638" s="57"/>
      <c r="M638" s="57"/>
      <c r="N638" s="57"/>
    </row>
    <row r="639" spans="10:14" x14ac:dyDescent="0.3">
      <c r="J639" s="56"/>
      <c r="K639" s="57"/>
      <c r="L639" s="57"/>
      <c r="M639" s="57"/>
      <c r="N639" s="57"/>
    </row>
    <row r="640" spans="10:14" x14ac:dyDescent="0.3">
      <c r="J640" s="56"/>
      <c r="K640" s="57"/>
      <c r="L640" s="57"/>
      <c r="M640" s="57"/>
      <c r="N640" s="57"/>
    </row>
    <row r="641" spans="10:14" x14ac:dyDescent="0.3">
      <c r="J641" s="56"/>
      <c r="K641" s="57"/>
      <c r="L641" s="57"/>
      <c r="M641" s="57"/>
      <c r="N641" s="57"/>
    </row>
    <row r="642" spans="10:14" x14ac:dyDescent="0.3">
      <c r="J642" s="56"/>
      <c r="K642" s="57"/>
      <c r="L642" s="57"/>
      <c r="M642" s="57"/>
      <c r="N642" s="57"/>
    </row>
    <row r="643" spans="10:14" x14ac:dyDescent="0.3">
      <c r="J643" s="56"/>
      <c r="K643" s="57"/>
      <c r="L643" s="57"/>
      <c r="M643" s="57"/>
      <c r="N643" s="57"/>
    </row>
    <row r="644" spans="10:14" x14ac:dyDescent="0.3">
      <c r="J644" s="56"/>
      <c r="K644" s="57"/>
      <c r="L644" s="57"/>
      <c r="M644" s="57"/>
      <c r="N644" s="57"/>
    </row>
    <row r="645" spans="10:14" x14ac:dyDescent="0.3">
      <c r="J645" s="56"/>
      <c r="K645" s="57"/>
      <c r="L645" s="57"/>
      <c r="M645" s="57"/>
      <c r="N645" s="57"/>
    </row>
    <row r="646" spans="10:14" x14ac:dyDescent="0.3">
      <c r="J646" s="56"/>
      <c r="K646" s="57"/>
      <c r="L646" s="57"/>
      <c r="M646" s="57"/>
      <c r="N646" s="57"/>
    </row>
    <row r="647" spans="10:14" x14ac:dyDescent="0.3">
      <c r="J647" s="56"/>
      <c r="K647" s="57"/>
      <c r="L647" s="57"/>
      <c r="M647" s="57"/>
      <c r="N647" s="57"/>
    </row>
    <row r="648" spans="10:14" x14ac:dyDescent="0.3">
      <c r="J648" s="56"/>
      <c r="K648" s="57"/>
      <c r="L648" s="57"/>
      <c r="M648" s="57"/>
      <c r="N648" s="57"/>
    </row>
    <row r="649" spans="10:14" x14ac:dyDescent="0.3">
      <c r="J649" s="56"/>
      <c r="K649" s="57"/>
      <c r="L649" s="57"/>
      <c r="M649" s="57"/>
      <c r="N649" s="57"/>
    </row>
    <row r="650" spans="10:14" x14ac:dyDescent="0.3">
      <c r="J650" s="56"/>
      <c r="K650" s="57"/>
      <c r="L650" s="57"/>
      <c r="M650" s="57"/>
      <c r="N650" s="57"/>
    </row>
    <row r="651" spans="10:14" x14ac:dyDescent="0.3">
      <c r="J651" s="56"/>
      <c r="K651" s="57"/>
      <c r="L651" s="57"/>
      <c r="M651" s="57"/>
      <c r="N651" s="57"/>
    </row>
    <row r="652" spans="10:14" x14ac:dyDescent="0.3">
      <c r="J652" s="56"/>
      <c r="K652" s="57"/>
      <c r="L652" s="57"/>
      <c r="M652" s="57"/>
      <c r="N652" s="57"/>
    </row>
    <row r="653" spans="10:14" x14ac:dyDescent="0.3">
      <c r="J653" s="56"/>
      <c r="K653" s="57"/>
      <c r="L653" s="57"/>
      <c r="M653" s="57"/>
      <c r="N653" s="57"/>
    </row>
    <row r="654" spans="10:14" x14ac:dyDescent="0.3">
      <c r="J654" s="56"/>
      <c r="K654" s="57"/>
      <c r="L654" s="57"/>
      <c r="M654" s="57"/>
      <c r="N654" s="57"/>
    </row>
    <row r="655" spans="10:14" x14ac:dyDescent="0.3">
      <c r="J655" s="56"/>
      <c r="K655" s="57"/>
      <c r="L655" s="57"/>
      <c r="M655" s="57"/>
      <c r="N655" s="57"/>
    </row>
    <row r="656" spans="10:14" x14ac:dyDescent="0.3">
      <c r="J656" s="56"/>
      <c r="K656" s="57"/>
      <c r="L656" s="57"/>
      <c r="M656" s="57"/>
      <c r="N656" s="57"/>
    </row>
    <row r="657" spans="10:14" x14ac:dyDescent="0.3">
      <c r="J657" s="56"/>
      <c r="K657" s="57"/>
      <c r="L657" s="57"/>
      <c r="M657" s="57"/>
      <c r="N657" s="57"/>
    </row>
    <row r="658" spans="10:14" x14ac:dyDescent="0.3">
      <c r="J658" s="56"/>
      <c r="K658" s="57"/>
      <c r="L658" s="57"/>
      <c r="M658" s="57"/>
      <c r="N658" s="57"/>
    </row>
    <row r="659" spans="10:14" x14ac:dyDescent="0.3">
      <c r="J659" s="56"/>
      <c r="K659" s="57"/>
      <c r="L659" s="57"/>
      <c r="M659" s="57"/>
      <c r="N659" s="57"/>
    </row>
    <row r="660" spans="10:14" x14ac:dyDescent="0.3">
      <c r="J660" s="56"/>
      <c r="K660" s="57"/>
      <c r="L660" s="57"/>
      <c r="M660" s="57"/>
      <c r="N660" s="57"/>
    </row>
    <row r="661" spans="10:14" x14ac:dyDescent="0.3">
      <c r="J661" s="56"/>
      <c r="K661" s="57"/>
      <c r="L661" s="57"/>
      <c r="M661" s="57"/>
      <c r="N661" s="57"/>
    </row>
    <row r="662" spans="10:14" x14ac:dyDescent="0.3">
      <c r="J662" s="56"/>
      <c r="K662" s="57"/>
      <c r="L662" s="57"/>
      <c r="M662" s="57"/>
      <c r="N662" s="57"/>
    </row>
    <row r="663" spans="10:14" x14ac:dyDescent="0.3">
      <c r="J663" s="56"/>
      <c r="K663" s="57"/>
      <c r="L663" s="57"/>
      <c r="M663" s="57"/>
      <c r="N663" s="57"/>
    </row>
    <row r="664" spans="10:14" x14ac:dyDescent="0.3">
      <c r="J664" s="56"/>
      <c r="K664" s="57"/>
      <c r="L664" s="57"/>
      <c r="M664" s="57"/>
      <c r="N664" s="57"/>
    </row>
    <row r="665" spans="10:14" x14ac:dyDescent="0.3">
      <c r="J665" s="56"/>
      <c r="K665" s="57"/>
      <c r="L665" s="57"/>
      <c r="M665" s="57"/>
      <c r="N665" s="57"/>
    </row>
    <row r="666" spans="10:14" x14ac:dyDescent="0.3">
      <c r="J666" s="56"/>
      <c r="K666" s="57"/>
      <c r="L666" s="57"/>
      <c r="M666" s="57"/>
      <c r="N666" s="57"/>
    </row>
    <row r="667" spans="10:14" x14ac:dyDescent="0.3">
      <c r="J667" s="56"/>
      <c r="K667" s="57"/>
      <c r="L667" s="57"/>
      <c r="M667" s="57"/>
      <c r="N667" s="57"/>
    </row>
    <row r="668" spans="10:14" x14ac:dyDescent="0.3">
      <c r="J668" s="56"/>
      <c r="K668" s="57"/>
      <c r="L668" s="57"/>
      <c r="M668" s="57"/>
      <c r="N668" s="57"/>
    </row>
    <row r="669" spans="10:14" x14ac:dyDescent="0.3">
      <c r="J669" s="56"/>
      <c r="K669" s="57"/>
      <c r="L669" s="57"/>
      <c r="M669" s="57"/>
      <c r="N669" s="57"/>
    </row>
    <row r="670" spans="10:14" x14ac:dyDescent="0.3">
      <c r="J670" s="56"/>
      <c r="K670" s="57"/>
      <c r="L670" s="57"/>
      <c r="M670" s="57"/>
      <c r="N670" s="57"/>
    </row>
    <row r="671" spans="10:14" x14ac:dyDescent="0.3">
      <c r="J671" s="56"/>
      <c r="K671" s="57"/>
      <c r="L671" s="57"/>
      <c r="M671" s="57"/>
      <c r="N671" s="57"/>
    </row>
    <row r="672" spans="10:14" x14ac:dyDescent="0.3">
      <c r="J672" s="56"/>
      <c r="K672" s="57"/>
      <c r="L672" s="57"/>
      <c r="M672" s="57"/>
      <c r="N672" s="57"/>
    </row>
    <row r="673" spans="10:14" x14ac:dyDescent="0.3">
      <c r="J673" s="56"/>
      <c r="K673" s="57"/>
      <c r="L673" s="57"/>
      <c r="M673" s="57"/>
      <c r="N673" s="57"/>
    </row>
    <row r="674" spans="10:14" x14ac:dyDescent="0.3">
      <c r="J674" s="56"/>
      <c r="K674" s="57"/>
      <c r="L674" s="57"/>
      <c r="M674" s="57"/>
      <c r="N674" s="57"/>
    </row>
    <row r="675" spans="10:14" x14ac:dyDescent="0.3">
      <c r="J675" s="56"/>
      <c r="K675" s="57"/>
      <c r="L675" s="57"/>
      <c r="M675" s="57"/>
      <c r="N675" s="57"/>
    </row>
    <row r="676" spans="10:14" x14ac:dyDescent="0.3">
      <c r="J676" s="56"/>
      <c r="K676" s="57"/>
      <c r="L676" s="57"/>
      <c r="M676" s="57"/>
      <c r="N676" s="57"/>
    </row>
    <row r="677" spans="10:14" x14ac:dyDescent="0.3">
      <c r="J677" s="56"/>
      <c r="K677" s="57"/>
      <c r="L677" s="57"/>
      <c r="M677" s="57"/>
      <c r="N677" s="57"/>
    </row>
    <row r="678" spans="10:14" x14ac:dyDescent="0.3">
      <c r="J678" s="56"/>
      <c r="K678" s="57"/>
      <c r="L678" s="57"/>
      <c r="M678" s="57"/>
      <c r="N678" s="57"/>
    </row>
    <row r="679" spans="10:14" x14ac:dyDescent="0.3">
      <c r="J679" s="56"/>
      <c r="K679" s="57"/>
      <c r="L679" s="57"/>
      <c r="M679" s="57"/>
      <c r="N679" s="57"/>
    </row>
    <row r="680" spans="10:14" x14ac:dyDescent="0.3">
      <c r="J680" s="56"/>
      <c r="K680" s="57"/>
      <c r="L680" s="57"/>
      <c r="M680" s="57"/>
      <c r="N680" s="57"/>
    </row>
    <row r="681" spans="10:14" x14ac:dyDescent="0.3">
      <c r="J681" s="56"/>
      <c r="K681" s="57"/>
      <c r="L681" s="57"/>
      <c r="M681" s="57"/>
      <c r="N681" s="57"/>
    </row>
    <row r="682" spans="10:14" x14ac:dyDescent="0.3">
      <c r="J682" s="56"/>
      <c r="K682" s="57"/>
      <c r="L682" s="57"/>
      <c r="M682" s="57"/>
      <c r="N682" s="57"/>
    </row>
    <row r="683" spans="10:14" x14ac:dyDescent="0.3">
      <c r="J683" s="56"/>
      <c r="K683" s="57"/>
      <c r="L683" s="57"/>
      <c r="M683" s="57"/>
      <c r="N683" s="57"/>
    </row>
    <row r="684" spans="10:14" x14ac:dyDescent="0.3">
      <c r="J684" s="56"/>
      <c r="K684" s="57"/>
      <c r="L684" s="57"/>
      <c r="M684" s="57"/>
      <c r="N684" s="57"/>
    </row>
    <row r="685" spans="10:14" x14ac:dyDescent="0.3">
      <c r="J685" s="56"/>
      <c r="K685" s="57"/>
      <c r="L685" s="57"/>
      <c r="M685" s="57"/>
      <c r="N685" s="57"/>
    </row>
    <row r="686" spans="10:14" x14ac:dyDescent="0.3">
      <c r="J686" s="56"/>
      <c r="K686" s="57"/>
      <c r="L686" s="57"/>
      <c r="M686" s="57"/>
      <c r="N686" s="57"/>
    </row>
    <row r="687" spans="10:14" x14ac:dyDescent="0.3">
      <c r="J687" s="56"/>
      <c r="K687" s="57"/>
      <c r="L687" s="57"/>
      <c r="M687" s="57"/>
      <c r="N687" s="57"/>
    </row>
    <row r="688" spans="10:14" x14ac:dyDescent="0.3">
      <c r="J688" s="56"/>
      <c r="K688" s="57"/>
      <c r="L688" s="57"/>
      <c r="M688" s="57"/>
      <c r="N688" s="57"/>
    </row>
    <row r="689" spans="10:14" x14ac:dyDescent="0.3">
      <c r="J689" s="56"/>
      <c r="K689" s="57"/>
      <c r="L689" s="57"/>
      <c r="M689" s="57"/>
      <c r="N689" s="57"/>
    </row>
    <row r="690" spans="10:14" x14ac:dyDescent="0.3">
      <c r="J690" s="56"/>
      <c r="K690" s="57"/>
      <c r="L690" s="57"/>
      <c r="M690" s="57"/>
      <c r="N690" s="57"/>
    </row>
    <row r="691" spans="10:14" x14ac:dyDescent="0.3">
      <c r="J691" s="56"/>
      <c r="K691" s="57"/>
      <c r="L691" s="57"/>
      <c r="M691" s="57"/>
      <c r="N691" s="57"/>
    </row>
    <row r="692" spans="10:14" x14ac:dyDescent="0.3">
      <c r="J692" s="56"/>
      <c r="K692" s="57"/>
      <c r="L692" s="57"/>
      <c r="M692" s="57"/>
      <c r="N692" s="57"/>
    </row>
    <row r="693" spans="10:14" x14ac:dyDescent="0.3">
      <c r="J693" s="56"/>
      <c r="K693" s="57"/>
      <c r="L693" s="57"/>
      <c r="M693" s="57"/>
      <c r="N693" s="57"/>
    </row>
    <row r="694" spans="10:14" x14ac:dyDescent="0.3">
      <c r="J694" s="56"/>
      <c r="K694" s="57"/>
      <c r="L694" s="57"/>
      <c r="M694" s="57"/>
      <c r="N694" s="57"/>
    </row>
    <row r="695" spans="10:14" x14ac:dyDescent="0.3">
      <c r="J695" s="56"/>
      <c r="K695" s="57"/>
      <c r="L695" s="57"/>
      <c r="M695" s="57"/>
      <c r="N695" s="57"/>
    </row>
    <row r="696" spans="10:14" x14ac:dyDescent="0.3">
      <c r="J696" s="56"/>
      <c r="K696" s="57"/>
      <c r="L696" s="57"/>
      <c r="M696" s="57"/>
      <c r="N696" s="57"/>
    </row>
    <row r="697" spans="10:14" x14ac:dyDescent="0.3">
      <c r="J697" s="56"/>
      <c r="K697" s="57"/>
      <c r="L697" s="57"/>
      <c r="M697" s="57"/>
      <c r="N697" s="57"/>
    </row>
    <row r="698" spans="10:14" x14ac:dyDescent="0.3">
      <c r="J698" s="56"/>
      <c r="K698" s="57"/>
      <c r="L698" s="57"/>
      <c r="M698" s="57"/>
      <c r="N698" s="57"/>
    </row>
    <row r="699" spans="10:14" x14ac:dyDescent="0.3">
      <c r="J699" s="56"/>
      <c r="K699" s="57"/>
      <c r="L699" s="57"/>
      <c r="M699" s="57"/>
      <c r="N699" s="57"/>
    </row>
    <row r="700" spans="10:14" x14ac:dyDescent="0.3">
      <c r="J700" s="56"/>
      <c r="K700" s="57"/>
      <c r="L700" s="57"/>
      <c r="M700" s="57"/>
      <c r="N700" s="57"/>
    </row>
    <row r="701" spans="10:14" x14ac:dyDescent="0.3">
      <c r="J701" s="56"/>
      <c r="K701" s="57"/>
      <c r="L701" s="57"/>
      <c r="M701" s="57"/>
      <c r="N701" s="57"/>
    </row>
    <row r="702" spans="10:14" x14ac:dyDescent="0.3">
      <c r="J702" s="56"/>
      <c r="K702" s="57"/>
      <c r="L702" s="57"/>
      <c r="M702" s="57"/>
      <c r="N702" s="57"/>
    </row>
    <row r="703" spans="10:14" x14ac:dyDescent="0.3">
      <c r="J703" s="56"/>
      <c r="K703" s="57"/>
      <c r="L703" s="57"/>
      <c r="M703" s="57"/>
      <c r="N703" s="57"/>
    </row>
    <row r="704" spans="10:14" x14ac:dyDescent="0.3">
      <c r="J704" s="56"/>
      <c r="K704" s="57"/>
      <c r="L704" s="57"/>
      <c r="M704" s="57"/>
      <c r="N704" s="57"/>
    </row>
    <row r="705" spans="10:14" x14ac:dyDescent="0.3">
      <c r="J705" s="56"/>
      <c r="K705" s="57"/>
      <c r="L705" s="57"/>
      <c r="M705" s="57"/>
      <c r="N705" s="57"/>
    </row>
    <row r="706" spans="10:14" x14ac:dyDescent="0.3">
      <c r="J706" s="56"/>
      <c r="K706" s="57"/>
      <c r="L706" s="57"/>
      <c r="M706" s="57"/>
      <c r="N706" s="57"/>
    </row>
    <row r="707" spans="10:14" x14ac:dyDescent="0.3">
      <c r="J707" s="56"/>
      <c r="K707" s="57"/>
      <c r="L707" s="57"/>
      <c r="M707" s="57"/>
      <c r="N707" s="57"/>
    </row>
    <row r="708" spans="10:14" x14ac:dyDescent="0.3">
      <c r="J708" s="56"/>
      <c r="K708" s="57"/>
      <c r="L708" s="57"/>
      <c r="M708" s="57"/>
      <c r="N708" s="57"/>
    </row>
    <row r="709" spans="10:14" x14ac:dyDescent="0.3">
      <c r="J709" s="56"/>
      <c r="K709" s="57"/>
      <c r="L709" s="57"/>
      <c r="M709" s="57"/>
      <c r="N709" s="57"/>
    </row>
    <row r="710" spans="10:14" x14ac:dyDescent="0.3">
      <c r="J710" s="56"/>
      <c r="K710" s="57"/>
      <c r="L710" s="57"/>
      <c r="M710" s="57"/>
      <c r="N710" s="57"/>
    </row>
    <row r="711" spans="10:14" x14ac:dyDescent="0.3">
      <c r="J711" s="56"/>
      <c r="K711" s="57"/>
      <c r="L711" s="57"/>
      <c r="M711" s="57"/>
      <c r="N711" s="57"/>
    </row>
    <row r="712" spans="10:14" x14ac:dyDescent="0.3">
      <c r="J712" s="56"/>
      <c r="K712" s="57"/>
      <c r="L712" s="57"/>
      <c r="M712" s="57"/>
      <c r="N712" s="57"/>
    </row>
    <row r="713" spans="10:14" x14ac:dyDescent="0.3">
      <c r="J713" s="56"/>
      <c r="K713" s="57"/>
      <c r="L713" s="57"/>
      <c r="M713" s="57"/>
      <c r="N713" s="57"/>
    </row>
    <row r="714" spans="10:14" x14ac:dyDescent="0.3">
      <c r="J714" s="56"/>
      <c r="K714" s="57"/>
      <c r="L714" s="57"/>
      <c r="M714" s="57"/>
      <c r="N714" s="57"/>
    </row>
    <row r="715" spans="10:14" x14ac:dyDescent="0.3">
      <c r="J715" s="56"/>
      <c r="K715" s="57"/>
      <c r="L715" s="57"/>
      <c r="M715" s="57"/>
      <c r="N715" s="57"/>
    </row>
    <row r="716" spans="10:14" x14ac:dyDescent="0.3">
      <c r="J716" s="56"/>
      <c r="K716" s="57"/>
      <c r="L716" s="57"/>
      <c r="M716" s="57"/>
      <c r="N716" s="57"/>
    </row>
    <row r="717" spans="10:14" x14ac:dyDescent="0.3">
      <c r="J717" s="56"/>
      <c r="K717" s="57"/>
      <c r="L717" s="57"/>
      <c r="M717" s="57"/>
      <c r="N717" s="57"/>
    </row>
    <row r="718" spans="10:14" x14ac:dyDescent="0.3">
      <c r="J718" s="56"/>
      <c r="K718" s="57"/>
      <c r="L718" s="57"/>
      <c r="M718" s="57"/>
      <c r="N718" s="57"/>
    </row>
    <row r="719" spans="10:14" x14ac:dyDescent="0.3">
      <c r="J719" s="56"/>
      <c r="K719" s="57"/>
      <c r="L719" s="57"/>
      <c r="M719" s="57"/>
      <c r="N719" s="57"/>
    </row>
    <row r="720" spans="10:14" x14ac:dyDescent="0.3">
      <c r="J720" s="56"/>
      <c r="K720" s="57"/>
      <c r="L720" s="57"/>
      <c r="M720" s="57"/>
      <c r="N720" s="57"/>
    </row>
    <row r="721" spans="10:14" x14ac:dyDescent="0.3">
      <c r="J721" s="56"/>
      <c r="K721" s="57"/>
      <c r="L721" s="57"/>
      <c r="M721" s="57"/>
      <c r="N721" s="57"/>
    </row>
    <row r="722" spans="10:14" x14ac:dyDescent="0.3">
      <c r="J722" s="56"/>
      <c r="K722" s="57"/>
      <c r="L722" s="57"/>
      <c r="M722" s="57"/>
      <c r="N722" s="57"/>
    </row>
    <row r="723" spans="10:14" x14ac:dyDescent="0.3">
      <c r="J723" s="56"/>
      <c r="K723" s="57"/>
      <c r="L723" s="57"/>
      <c r="M723" s="57"/>
      <c r="N723" s="57"/>
    </row>
    <row r="724" spans="10:14" x14ac:dyDescent="0.3">
      <c r="J724" s="56"/>
      <c r="K724" s="57"/>
      <c r="L724" s="57"/>
      <c r="M724" s="57"/>
      <c r="N724" s="57"/>
    </row>
    <row r="725" spans="10:14" x14ac:dyDescent="0.3">
      <c r="J725" s="56"/>
      <c r="K725" s="57"/>
      <c r="L725" s="57"/>
      <c r="M725" s="57"/>
      <c r="N725" s="57"/>
    </row>
    <row r="726" spans="10:14" x14ac:dyDescent="0.3">
      <c r="J726" s="56"/>
      <c r="K726" s="57"/>
      <c r="L726" s="57"/>
      <c r="M726" s="57"/>
      <c r="N726" s="57"/>
    </row>
    <row r="727" spans="10:14" x14ac:dyDescent="0.3">
      <c r="J727" s="56"/>
      <c r="K727" s="57"/>
      <c r="L727" s="57"/>
      <c r="M727" s="57"/>
      <c r="N727" s="57"/>
    </row>
    <row r="728" spans="10:14" x14ac:dyDescent="0.3">
      <c r="J728" s="56"/>
      <c r="K728" s="57"/>
      <c r="L728" s="57"/>
      <c r="M728" s="57"/>
      <c r="N728" s="57"/>
    </row>
    <row r="729" spans="10:14" x14ac:dyDescent="0.3">
      <c r="J729" s="56"/>
      <c r="K729" s="57"/>
      <c r="L729" s="57"/>
      <c r="M729" s="57"/>
      <c r="N729" s="57"/>
    </row>
    <row r="730" spans="10:14" x14ac:dyDescent="0.3">
      <c r="J730" s="56"/>
      <c r="K730" s="57"/>
      <c r="L730" s="57"/>
      <c r="M730" s="57"/>
      <c r="N730" s="57"/>
    </row>
    <row r="731" spans="10:14" x14ac:dyDescent="0.3">
      <c r="J731" s="56"/>
      <c r="K731" s="57"/>
      <c r="L731" s="57"/>
      <c r="M731" s="57"/>
      <c r="N731" s="57"/>
    </row>
    <row r="732" spans="10:14" x14ac:dyDescent="0.3">
      <c r="J732" s="56"/>
      <c r="K732" s="57"/>
      <c r="L732" s="57"/>
      <c r="M732" s="57"/>
      <c r="N732" s="57"/>
    </row>
    <row r="733" spans="10:14" x14ac:dyDescent="0.3">
      <c r="J733" s="56"/>
      <c r="K733" s="57"/>
      <c r="L733" s="57"/>
      <c r="M733" s="57"/>
      <c r="N733" s="57"/>
    </row>
    <row r="734" spans="10:14" x14ac:dyDescent="0.3">
      <c r="J734" s="56"/>
      <c r="K734" s="57"/>
      <c r="L734" s="57"/>
      <c r="M734" s="57"/>
      <c r="N734" s="57"/>
    </row>
    <row r="735" spans="10:14" x14ac:dyDescent="0.3">
      <c r="J735" s="56"/>
      <c r="K735" s="57"/>
      <c r="L735" s="57"/>
      <c r="M735" s="57"/>
      <c r="N735" s="57"/>
    </row>
    <row r="736" spans="10:14" x14ac:dyDescent="0.3">
      <c r="J736" s="56"/>
      <c r="K736" s="57"/>
      <c r="L736" s="57"/>
      <c r="M736" s="57"/>
      <c r="N736" s="57"/>
    </row>
    <row r="737" spans="10:14" x14ac:dyDescent="0.3">
      <c r="J737" s="56"/>
      <c r="K737" s="57"/>
      <c r="L737" s="57"/>
      <c r="M737" s="57"/>
      <c r="N737" s="57"/>
    </row>
    <row r="738" spans="10:14" x14ac:dyDescent="0.3">
      <c r="J738" s="56"/>
      <c r="K738" s="57"/>
      <c r="L738" s="57"/>
      <c r="M738" s="57"/>
      <c r="N738" s="57"/>
    </row>
    <row r="739" spans="10:14" x14ac:dyDescent="0.3">
      <c r="J739" s="56"/>
      <c r="K739" s="57"/>
      <c r="L739" s="57"/>
      <c r="M739" s="57"/>
      <c r="N739" s="57"/>
    </row>
    <row r="740" spans="10:14" x14ac:dyDescent="0.3">
      <c r="J740" s="56"/>
      <c r="K740" s="57"/>
      <c r="L740" s="57"/>
      <c r="M740" s="57"/>
      <c r="N740" s="57"/>
    </row>
    <row r="741" spans="10:14" x14ac:dyDescent="0.3">
      <c r="J741" s="56"/>
      <c r="K741" s="57"/>
      <c r="L741" s="57"/>
      <c r="M741" s="57"/>
      <c r="N741" s="57"/>
    </row>
    <row r="742" spans="10:14" x14ac:dyDescent="0.3">
      <c r="J742" s="56"/>
      <c r="K742" s="57"/>
      <c r="L742" s="57"/>
      <c r="M742" s="57"/>
      <c r="N742" s="57"/>
    </row>
    <row r="743" spans="10:14" x14ac:dyDescent="0.3">
      <c r="J743" s="56"/>
      <c r="K743" s="57"/>
      <c r="L743" s="57"/>
      <c r="M743" s="57"/>
      <c r="N743" s="57"/>
    </row>
    <row r="744" spans="10:14" x14ac:dyDescent="0.3">
      <c r="J744" s="56"/>
      <c r="K744" s="57"/>
      <c r="L744" s="57"/>
      <c r="M744" s="57"/>
      <c r="N744" s="57"/>
    </row>
    <row r="745" spans="10:14" x14ac:dyDescent="0.3">
      <c r="J745" s="56"/>
      <c r="K745" s="57"/>
      <c r="L745" s="57"/>
      <c r="M745" s="57"/>
      <c r="N745" s="57"/>
    </row>
    <row r="746" spans="10:14" x14ac:dyDescent="0.3">
      <c r="J746" s="56"/>
      <c r="K746" s="57"/>
      <c r="L746" s="57"/>
      <c r="M746" s="57"/>
      <c r="N746" s="57"/>
    </row>
    <row r="747" spans="10:14" x14ac:dyDescent="0.3">
      <c r="J747" s="56"/>
      <c r="K747" s="57"/>
      <c r="L747" s="57"/>
      <c r="M747" s="57"/>
      <c r="N747" s="57"/>
    </row>
    <row r="748" spans="10:14" x14ac:dyDescent="0.3">
      <c r="J748" s="56"/>
      <c r="K748" s="57"/>
      <c r="L748" s="57"/>
      <c r="M748" s="57"/>
      <c r="N748" s="57"/>
    </row>
    <row r="749" spans="10:14" x14ac:dyDescent="0.3">
      <c r="J749" s="56"/>
      <c r="K749" s="57"/>
      <c r="L749" s="57"/>
      <c r="M749" s="57"/>
      <c r="N749" s="57"/>
    </row>
    <row r="750" spans="10:14" x14ac:dyDescent="0.3">
      <c r="J750" s="56"/>
      <c r="K750" s="57"/>
      <c r="L750" s="57"/>
      <c r="M750" s="57"/>
      <c r="N750" s="57"/>
    </row>
    <row r="751" spans="10:14" x14ac:dyDescent="0.3">
      <c r="J751" s="56"/>
      <c r="K751" s="57"/>
      <c r="L751" s="57"/>
      <c r="M751" s="57"/>
      <c r="N751" s="57"/>
    </row>
    <row r="752" spans="10:14" x14ac:dyDescent="0.3">
      <c r="J752" s="56"/>
      <c r="K752" s="57"/>
      <c r="L752" s="57"/>
      <c r="M752" s="57"/>
      <c r="N752" s="57"/>
    </row>
    <row r="753" spans="10:14" x14ac:dyDescent="0.3">
      <c r="J753" s="56"/>
      <c r="K753" s="57"/>
      <c r="L753" s="57"/>
      <c r="M753" s="57"/>
      <c r="N753" s="57"/>
    </row>
    <row r="754" spans="10:14" x14ac:dyDescent="0.3">
      <c r="J754" s="56"/>
      <c r="K754" s="57"/>
      <c r="L754" s="57"/>
      <c r="M754" s="57"/>
      <c r="N754" s="57"/>
    </row>
    <row r="755" spans="10:14" x14ac:dyDescent="0.3">
      <c r="J755" s="56"/>
      <c r="K755" s="57"/>
      <c r="L755" s="57"/>
      <c r="M755" s="57"/>
      <c r="N755" s="57"/>
    </row>
    <row r="756" spans="10:14" x14ac:dyDescent="0.3">
      <c r="J756" s="56"/>
      <c r="K756" s="57"/>
      <c r="L756" s="57"/>
      <c r="M756" s="57"/>
      <c r="N756" s="57"/>
    </row>
    <row r="757" spans="10:14" x14ac:dyDescent="0.3">
      <c r="J757" s="56"/>
      <c r="K757" s="57"/>
      <c r="L757" s="57"/>
      <c r="M757" s="57"/>
      <c r="N757" s="57"/>
    </row>
    <row r="758" spans="10:14" x14ac:dyDescent="0.3">
      <c r="J758" s="56"/>
      <c r="K758" s="57"/>
      <c r="L758" s="57"/>
      <c r="M758" s="57"/>
      <c r="N758" s="57"/>
    </row>
    <row r="759" spans="10:14" x14ac:dyDescent="0.3">
      <c r="J759" s="56"/>
      <c r="K759" s="57"/>
      <c r="L759" s="57"/>
      <c r="M759" s="57"/>
      <c r="N759" s="57"/>
    </row>
    <row r="760" spans="10:14" x14ac:dyDescent="0.3">
      <c r="J760" s="56"/>
      <c r="K760" s="57"/>
      <c r="L760" s="57"/>
      <c r="M760" s="57"/>
      <c r="N760" s="57"/>
    </row>
    <row r="761" spans="10:14" x14ac:dyDescent="0.3">
      <c r="J761" s="56"/>
      <c r="K761" s="57"/>
      <c r="L761" s="57"/>
      <c r="M761" s="57"/>
      <c r="N761" s="57"/>
    </row>
    <row r="762" spans="10:14" x14ac:dyDescent="0.3">
      <c r="J762" s="56"/>
      <c r="K762" s="57"/>
      <c r="L762" s="57"/>
      <c r="M762" s="57"/>
      <c r="N762" s="57"/>
    </row>
    <row r="763" spans="10:14" x14ac:dyDescent="0.3">
      <c r="J763" s="56"/>
      <c r="K763" s="57"/>
      <c r="L763" s="57"/>
      <c r="M763" s="57"/>
      <c r="N763" s="57"/>
    </row>
    <row r="764" spans="10:14" x14ac:dyDescent="0.3">
      <c r="J764" s="56"/>
      <c r="K764" s="57"/>
      <c r="L764" s="57"/>
      <c r="M764" s="57"/>
      <c r="N764" s="57"/>
    </row>
    <row r="765" spans="10:14" x14ac:dyDescent="0.3">
      <c r="J765" s="56"/>
      <c r="K765" s="57"/>
      <c r="L765" s="57"/>
      <c r="M765" s="57"/>
      <c r="N765" s="57"/>
    </row>
    <row r="766" spans="10:14" x14ac:dyDescent="0.3">
      <c r="J766" s="56"/>
      <c r="K766" s="57"/>
      <c r="L766" s="57"/>
      <c r="M766" s="57"/>
      <c r="N766" s="57"/>
    </row>
    <row r="767" spans="10:14" x14ac:dyDescent="0.3">
      <c r="J767" s="56"/>
      <c r="K767" s="57"/>
      <c r="L767" s="57"/>
      <c r="M767" s="57"/>
      <c r="N767" s="57"/>
    </row>
    <row r="768" spans="10:14" x14ac:dyDescent="0.3">
      <c r="J768" s="56"/>
      <c r="K768" s="57"/>
      <c r="L768" s="57"/>
      <c r="M768" s="57"/>
      <c r="N768" s="57"/>
    </row>
    <row r="769" spans="10:14" x14ac:dyDescent="0.3">
      <c r="J769" s="56"/>
      <c r="K769" s="57"/>
      <c r="L769" s="57"/>
      <c r="M769" s="57"/>
      <c r="N769" s="57"/>
    </row>
    <row r="770" spans="10:14" x14ac:dyDescent="0.3">
      <c r="J770" s="56"/>
      <c r="K770" s="57"/>
      <c r="L770" s="57"/>
      <c r="M770" s="57"/>
      <c r="N770" s="57"/>
    </row>
    <row r="771" spans="10:14" x14ac:dyDescent="0.3">
      <c r="J771" s="56"/>
      <c r="K771" s="57"/>
      <c r="L771" s="57"/>
      <c r="M771" s="57"/>
      <c r="N771" s="57"/>
    </row>
    <row r="772" spans="10:14" x14ac:dyDescent="0.3">
      <c r="J772" s="56"/>
      <c r="K772" s="57"/>
      <c r="L772" s="57"/>
      <c r="M772" s="57"/>
      <c r="N772" s="57"/>
    </row>
    <row r="773" spans="10:14" x14ac:dyDescent="0.3">
      <c r="J773" s="56"/>
      <c r="K773" s="57"/>
      <c r="L773" s="57"/>
      <c r="M773" s="57"/>
      <c r="N773" s="57"/>
    </row>
    <row r="774" spans="10:14" x14ac:dyDescent="0.3">
      <c r="J774" s="56"/>
      <c r="K774" s="57"/>
      <c r="L774" s="57"/>
      <c r="M774" s="57"/>
      <c r="N774" s="57"/>
    </row>
    <row r="775" spans="10:14" x14ac:dyDescent="0.3">
      <c r="J775" s="56"/>
      <c r="K775" s="57"/>
      <c r="L775" s="57"/>
      <c r="M775" s="57"/>
      <c r="N775" s="57"/>
    </row>
    <row r="776" spans="10:14" x14ac:dyDescent="0.3">
      <c r="J776" s="56"/>
      <c r="K776" s="57"/>
      <c r="L776" s="57"/>
      <c r="M776" s="57"/>
      <c r="N776" s="57"/>
    </row>
    <row r="777" spans="10:14" x14ac:dyDescent="0.3">
      <c r="J777" s="56"/>
      <c r="K777" s="57"/>
      <c r="L777" s="57"/>
      <c r="M777" s="57"/>
      <c r="N777" s="57"/>
    </row>
    <row r="778" spans="10:14" x14ac:dyDescent="0.3">
      <c r="J778" s="56"/>
      <c r="K778" s="57"/>
      <c r="L778" s="57"/>
      <c r="M778" s="57"/>
      <c r="N778" s="57"/>
    </row>
    <row r="779" spans="10:14" x14ac:dyDescent="0.3">
      <c r="J779" s="56"/>
      <c r="K779" s="57"/>
      <c r="L779" s="57"/>
      <c r="M779" s="57"/>
      <c r="N779" s="57"/>
    </row>
    <row r="780" spans="10:14" x14ac:dyDescent="0.3">
      <c r="J780" s="56"/>
      <c r="K780" s="57"/>
      <c r="L780" s="57"/>
      <c r="M780" s="57"/>
      <c r="N780" s="57"/>
    </row>
    <row r="781" spans="10:14" x14ac:dyDescent="0.3">
      <c r="J781" s="56"/>
      <c r="K781" s="57"/>
      <c r="L781" s="57"/>
      <c r="M781" s="57"/>
      <c r="N781" s="57"/>
    </row>
    <row r="782" spans="10:14" x14ac:dyDescent="0.3">
      <c r="J782" s="56"/>
      <c r="K782" s="57"/>
      <c r="L782" s="57"/>
      <c r="M782" s="57"/>
      <c r="N782" s="57"/>
    </row>
    <row r="783" spans="10:14" x14ac:dyDescent="0.3">
      <c r="J783" s="56"/>
      <c r="K783" s="57"/>
      <c r="L783" s="57"/>
      <c r="M783" s="57"/>
      <c r="N783" s="57"/>
    </row>
    <row r="784" spans="10:14" x14ac:dyDescent="0.3">
      <c r="J784" s="56"/>
      <c r="K784" s="57"/>
      <c r="L784" s="57"/>
      <c r="M784" s="57"/>
      <c r="N784" s="57"/>
    </row>
    <row r="785" spans="10:14" x14ac:dyDescent="0.3">
      <c r="J785" s="56"/>
      <c r="K785" s="57"/>
      <c r="L785" s="57"/>
      <c r="M785" s="57"/>
      <c r="N785" s="57"/>
    </row>
    <row r="786" spans="10:14" x14ac:dyDescent="0.3">
      <c r="J786" s="56"/>
      <c r="K786" s="57"/>
      <c r="L786" s="57"/>
      <c r="M786" s="57"/>
      <c r="N786" s="57"/>
    </row>
    <row r="787" spans="10:14" x14ac:dyDescent="0.3">
      <c r="J787" s="56"/>
      <c r="K787" s="57"/>
      <c r="L787" s="57"/>
      <c r="M787" s="57"/>
      <c r="N787" s="57"/>
    </row>
    <row r="788" spans="10:14" x14ac:dyDescent="0.3">
      <c r="J788" s="56"/>
      <c r="K788" s="57"/>
      <c r="L788" s="57"/>
      <c r="M788" s="57"/>
      <c r="N788" s="57"/>
    </row>
    <row r="789" spans="10:14" x14ac:dyDescent="0.3">
      <c r="J789" s="56"/>
      <c r="K789" s="57"/>
      <c r="L789" s="57"/>
      <c r="M789" s="57"/>
      <c r="N789" s="57"/>
    </row>
    <row r="790" spans="10:14" x14ac:dyDescent="0.3">
      <c r="J790" s="56"/>
      <c r="K790" s="57"/>
      <c r="L790" s="57"/>
      <c r="M790" s="57"/>
      <c r="N790" s="57"/>
    </row>
    <row r="791" spans="10:14" x14ac:dyDescent="0.3">
      <c r="J791" s="56"/>
      <c r="K791" s="57"/>
      <c r="L791" s="57"/>
      <c r="M791" s="57"/>
      <c r="N791" s="57"/>
    </row>
    <row r="792" spans="10:14" x14ac:dyDescent="0.3">
      <c r="J792" s="56"/>
      <c r="K792" s="57"/>
      <c r="L792" s="57"/>
      <c r="M792" s="57"/>
      <c r="N792" s="57"/>
    </row>
    <row r="793" spans="10:14" x14ac:dyDescent="0.3">
      <c r="J793" s="56"/>
      <c r="K793" s="57"/>
      <c r="L793" s="57"/>
      <c r="M793" s="57"/>
      <c r="N793" s="57"/>
    </row>
    <row r="794" spans="10:14" x14ac:dyDescent="0.3">
      <c r="J794" s="56"/>
      <c r="K794" s="57"/>
      <c r="L794" s="57"/>
      <c r="M794" s="57"/>
      <c r="N794" s="57"/>
    </row>
    <row r="795" spans="10:14" x14ac:dyDescent="0.3">
      <c r="J795" s="56"/>
      <c r="K795" s="57"/>
      <c r="L795" s="57"/>
      <c r="M795" s="57"/>
      <c r="N795" s="57"/>
    </row>
    <row r="796" spans="10:14" x14ac:dyDescent="0.3">
      <c r="J796" s="56"/>
      <c r="K796" s="57"/>
      <c r="L796" s="57"/>
      <c r="M796" s="57"/>
      <c r="N796" s="57"/>
    </row>
    <row r="797" spans="10:14" x14ac:dyDescent="0.3">
      <c r="J797" s="56"/>
      <c r="K797" s="57"/>
      <c r="L797" s="57"/>
      <c r="M797" s="57"/>
      <c r="N797" s="57"/>
    </row>
    <row r="798" spans="10:14" x14ac:dyDescent="0.3">
      <c r="J798" s="56"/>
      <c r="K798" s="57"/>
      <c r="L798" s="57"/>
      <c r="M798" s="57"/>
      <c r="N798" s="57"/>
    </row>
    <row r="799" spans="10:14" x14ac:dyDescent="0.3">
      <c r="J799" s="56"/>
      <c r="K799" s="57"/>
      <c r="L799" s="57"/>
      <c r="M799" s="57"/>
      <c r="N799" s="57"/>
    </row>
    <row r="800" spans="10:14" x14ac:dyDescent="0.3">
      <c r="J800" s="56"/>
      <c r="K800" s="57"/>
      <c r="L800" s="57"/>
      <c r="M800" s="57"/>
      <c r="N800" s="57"/>
    </row>
    <row r="801" spans="10:14" x14ac:dyDescent="0.3">
      <c r="J801" s="56"/>
      <c r="K801" s="57"/>
      <c r="L801" s="57"/>
      <c r="M801" s="57"/>
      <c r="N801" s="57"/>
    </row>
    <row r="802" spans="10:14" x14ac:dyDescent="0.3">
      <c r="J802" s="56"/>
      <c r="K802" s="57"/>
      <c r="L802" s="57"/>
      <c r="M802" s="57"/>
      <c r="N802" s="57"/>
    </row>
    <row r="803" spans="10:14" x14ac:dyDescent="0.3">
      <c r="J803" s="56"/>
      <c r="K803" s="57"/>
      <c r="L803" s="57"/>
      <c r="M803" s="57"/>
      <c r="N803" s="57"/>
    </row>
    <row r="804" spans="10:14" x14ac:dyDescent="0.3">
      <c r="J804" s="56"/>
      <c r="K804" s="57"/>
      <c r="L804" s="57"/>
      <c r="M804" s="57"/>
      <c r="N804" s="57"/>
    </row>
    <row r="805" spans="10:14" x14ac:dyDescent="0.3">
      <c r="J805" s="56"/>
      <c r="K805" s="57"/>
      <c r="L805" s="57"/>
      <c r="M805" s="57"/>
      <c r="N805" s="57"/>
    </row>
    <row r="806" spans="10:14" x14ac:dyDescent="0.3">
      <c r="J806" s="56"/>
      <c r="K806" s="57"/>
      <c r="L806" s="57"/>
      <c r="M806" s="57"/>
      <c r="N806" s="57"/>
    </row>
    <row r="807" spans="10:14" x14ac:dyDescent="0.3">
      <c r="J807" s="56"/>
      <c r="K807" s="57"/>
      <c r="L807" s="57"/>
      <c r="M807" s="57"/>
      <c r="N807" s="57"/>
    </row>
    <row r="808" spans="10:14" x14ac:dyDescent="0.3">
      <c r="J808" s="56"/>
      <c r="K808" s="57"/>
      <c r="L808" s="57"/>
      <c r="M808" s="57"/>
      <c r="N808" s="57"/>
    </row>
    <row r="809" spans="10:14" x14ac:dyDescent="0.3">
      <c r="J809" s="56"/>
      <c r="K809" s="57"/>
      <c r="L809" s="57"/>
      <c r="M809" s="57"/>
      <c r="N809" s="57"/>
    </row>
    <row r="810" spans="10:14" x14ac:dyDescent="0.3">
      <c r="J810" s="56"/>
      <c r="K810" s="57"/>
      <c r="L810" s="57"/>
      <c r="M810" s="57"/>
      <c r="N810" s="57"/>
    </row>
    <row r="811" spans="10:14" x14ac:dyDescent="0.3">
      <c r="J811" s="56"/>
      <c r="K811" s="57"/>
      <c r="L811" s="57"/>
      <c r="M811" s="57"/>
      <c r="N811" s="57"/>
    </row>
    <row r="812" spans="10:14" x14ac:dyDescent="0.3">
      <c r="J812" s="56"/>
      <c r="K812" s="57"/>
      <c r="L812" s="57"/>
      <c r="M812" s="57"/>
      <c r="N812" s="57"/>
    </row>
    <row r="813" spans="10:14" x14ac:dyDescent="0.3">
      <c r="J813" s="56"/>
      <c r="K813" s="57"/>
      <c r="L813" s="57"/>
      <c r="M813" s="57"/>
      <c r="N813" s="57"/>
    </row>
    <row r="814" spans="10:14" x14ac:dyDescent="0.3">
      <c r="J814" s="56"/>
      <c r="K814" s="57"/>
      <c r="L814" s="57"/>
      <c r="M814" s="57"/>
      <c r="N814" s="57"/>
    </row>
    <row r="815" spans="10:14" x14ac:dyDescent="0.3">
      <c r="J815" s="56"/>
      <c r="K815" s="57"/>
      <c r="L815" s="57"/>
      <c r="M815" s="57"/>
      <c r="N815" s="57"/>
    </row>
    <row r="816" spans="10:14" x14ac:dyDescent="0.3">
      <c r="J816" s="56"/>
      <c r="K816" s="57"/>
      <c r="L816" s="57"/>
      <c r="M816" s="57"/>
      <c r="N816" s="57"/>
    </row>
    <row r="817" spans="10:14" x14ac:dyDescent="0.3">
      <c r="J817" s="56"/>
      <c r="K817" s="57"/>
      <c r="L817" s="57"/>
      <c r="M817" s="57"/>
      <c r="N817" s="57"/>
    </row>
    <row r="818" spans="10:14" x14ac:dyDescent="0.3">
      <c r="J818" s="56"/>
      <c r="K818" s="57"/>
      <c r="L818" s="57"/>
      <c r="M818" s="57"/>
      <c r="N818" s="57"/>
    </row>
    <row r="819" spans="10:14" x14ac:dyDescent="0.3">
      <c r="J819" s="56"/>
      <c r="K819" s="57"/>
      <c r="L819" s="57"/>
      <c r="M819" s="57"/>
      <c r="N819" s="57"/>
    </row>
    <row r="820" spans="10:14" x14ac:dyDescent="0.3">
      <c r="J820" s="56"/>
      <c r="K820" s="57"/>
      <c r="L820" s="57"/>
      <c r="M820" s="57"/>
      <c r="N820" s="57"/>
    </row>
    <row r="821" spans="10:14" x14ac:dyDescent="0.3">
      <c r="J821" s="56"/>
      <c r="K821" s="57"/>
      <c r="L821" s="57"/>
      <c r="M821" s="57"/>
      <c r="N821" s="57"/>
    </row>
    <row r="822" spans="10:14" x14ac:dyDescent="0.3">
      <c r="J822" s="56"/>
      <c r="K822" s="57"/>
      <c r="L822" s="57"/>
      <c r="M822" s="57"/>
      <c r="N822" s="57"/>
    </row>
    <row r="823" spans="10:14" x14ac:dyDescent="0.3">
      <c r="J823" s="56"/>
      <c r="K823" s="57"/>
      <c r="L823" s="57"/>
      <c r="M823" s="57"/>
      <c r="N823" s="57"/>
    </row>
    <row r="824" spans="10:14" x14ac:dyDescent="0.3">
      <c r="J824" s="56"/>
      <c r="K824" s="57"/>
      <c r="L824" s="57"/>
      <c r="M824" s="57"/>
      <c r="N824" s="57"/>
    </row>
    <row r="825" spans="10:14" x14ac:dyDescent="0.3">
      <c r="J825" s="56"/>
      <c r="K825" s="57"/>
      <c r="L825" s="57"/>
      <c r="M825" s="57"/>
      <c r="N825" s="57"/>
    </row>
    <row r="826" spans="10:14" x14ac:dyDescent="0.3">
      <c r="J826" s="56"/>
      <c r="K826" s="57"/>
      <c r="L826" s="57"/>
      <c r="M826" s="57"/>
      <c r="N826" s="57"/>
    </row>
    <row r="827" spans="10:14" x14ac:dyDescent="0.3">
      <c r="J827" s="56"/>
      <c r="K827" s="57"/>
      <c r="L827" s="57"/>
      <c r="M827" s="57"/>
      <c r="N827" s="57"/>
    </row>
    <row r="828" spans="10:14" x14ac:dyDescent="0.3">
      <c r="J828" s="56"/>
      <c r="K828" s="57"/>
      <c r="L828" s="57"/>
      <c r="M828" s="57"/>
      <c r="N828" s="57"/>
    </row>
    <row r="829" spans="10:14" x14ac:dyDescent="0.3">
      <c r="J829" s="56"/>
      <c r="K829" s="57"/>
      <c r="L829" s="57"/>
      <c r="M829" s="57"/>
      <c r="N829" s="57"/>
    </row>
    <row r="830" spans="10:14" x14ac:dyDescent="0.3">
      <c r="J830" s="56"/>
      <c r="K830" s="57"/>
      <c r="L830" s="57"/>
      <c r="M830" s="57"/>
      <c r="N830" s="57"/>
    </row>
    <row r="831" spans="10:14" x14ac:dyDescent="0.3">
      <c r="J831" s="56"/>
      <c r="K831" s="57"/>
      <c r="L831" s="57"/>
      <c r="M831" s="57"/>
      <c r="N831" s="57"/>
    </row>
    <row r="832" spans="10:14" x14ac:dyDescent="0.3">
      <c r="J832" s="56"/>
      <c r="K832" s="57"/>
      <c r="L832" s="57"/>
      <c r="M832" s="57"/>
      <c r="N832" s="57"/>
    </row>
    <row r="833" spans="10:14" x14ac:dyDescent="0.3">
      <c r="J833" s="56"/>
      <c r="K833" s="57"/>
      <c r="L833" s="57"/>
      <c r="M833" s="57"/>
      <c r="N833" s="57"/>
    </row>
    <row r="834" spans="10:14" x14ac:dyDescent="0.3">
      <c r="J834" s="56"/>
      <c r="K834" s="57"/>
      <c r="L834" s="57"/>
      <c r="M834" s="57"/>
      <c r="N834" s="57"/>
    </row>
    <row r="835" spans="10:14" x14ac:dyDescent="0.3">
      <c r="J835" s="56"/>
      <c r="K835" s="57"/>
      <c r="L835" s="57"/>
      <c r="M835" s="57"/>
      <c r="N835" s="57"/>
    </row>
    <row r="836" spans="10:14" x14ac:dyDescent="0.3">
      <c r="J836" s="56"/>
      <c r="K836" s="57"/>
      <c r="L836" s="57"/>
      <c r="M836" s="57"/>
      <c r="N836" s="57"/>
    </row>
    <row r="837" spans="10:14" x14ac:dyDescent="0.3">
      <c r="J837" s="56"/>
      <c r="K837" s="57"/>
      <c r="L837" s="57"/>
      <c r="M837" s="57"/>
      <c r="N837" s="57"/>
    </row>
    <row r="838" spans="10:14" x14ac:dyDescent="0.3">
      <c r="J838" s="56"/>
      <c r="K838" s="57"/>
      <c r="L838" s="57"/>
      <c r="M838" s="57"/>
      <c r="N838" s="57"/>
    </row>
    <row r="839" spans="10:14" x14ac:dyDescent="0.3">
      <c r="J839" s="56"/>
      <c r="K839" s="57"/>
      <c r="L839" s="57"/>
      <c r="M839" s="57"/>
      <c r="N839" s="57"/>
    </row>
    <row r="840" spans="10:14" x14ac:dyDescent="0.3">
      <c r="J840" s="56"/>
      <c r="K840" s="57"/>
      <c r="L840" s="57"/>
      <c r="M840" s="57"/>
      <c r="N840" s="57"/>
    </row>
    <row r="841" spans="10:14" x14ac:dyDescent="0.3">
      <c r="J841" s="56"/>
      <c r="K841" s="57"/>
      <c r="L841" s="57"/>
      <c r="M841" s="57"/>
      <c r="N841" s="57"/>
    </row>
    <row r="842" spans="10:14" x14ac:dyDescent="0.3">
      <c r="J842" s="56"/>
      <c r="K842" s="57"/>
      <c r="L842" s="57"/>
      <c r="M842" s="57"/>
      <c r="N842" s="57"/>
    </row>
    <row r="843" spans="10:14" x14ac:dyDescent="0.3">
      <c r="J843" s="56"/>
      <c r="K843" s="57"/>
      <c r="L843" s="57"/>
      <c r="M843" s="57"/>
      <c r="N843" s="57"/>
    </row>
    <row r="844" spans="10:14" x14ac:dyDescent="0.3">
      <c r="J844" s="56"/>
      <c r="K844" s="57"/>
      <c r="L844" s="57"/>
      <c r="M844" s="57"/>
      <c r="N844" s="57"/>
    </row>
    <row r="845" spans="10:14" x14ac:dyDescent="0.3">
      <c r="J845" s="56"/>
      <c r="K845" s="57"/>
      <c r="L845" s="57"/>
      <c r="M845" s="57"/>
      <c r="N845" s="57"/>
    </row>
    <row r="846" spans="10:14" x14ac:dyDescent="0.3">
      <c r="J846" s="56"/>
      <c r="K846" s="57"/>
      <c r="L846" s="57"/>
      <c r="M846" s="57"/>
      <c r="N846" s="57"/>
    </row>
    <row r="847" spans="10:14" x14ac:dyDescent="0.3">
      <c r="J847" s="56"/>
      <c r="K847" s="57"/>
      <c r="L847" s="57"/>
      <c r="M847" s="57"/>
      <c r="N847" s="57"/>
    </row>
    <row r="848" spans="10:14" x14ac:dyDescent="0.3">
      <c r="J848" s="56"/>
      <c r="K848" s="57"/>
      <c r="L848" s="57"/>
      <c r="M848" s="57"/>
      <c r="N848" s="57"/>
    </row>
    <row r="849" spans="10:14" x14ac:dyDescent="0.3">
      <c r="J849" s="56"/>
      <c r="K849" s="57"/>
      <c r="L849" s="57"/>
      <c r="M849" s="57"/>
      <c r="N849" s="57"/>
    </row>
    <row r="850" spans="10:14" x14ac:dyDescent="0.3">
      <c r="J850" s="56"/>
      <c r="K850" s="57"/>
      <c r="L850" s="57"/>
      <c r="M850" s="57"/>
      <c r="N850" s="57"/>
    </row>
    <row r="851" spans="10:14" x14ac:dyDescent="0.3">
      <c r="J851" s="56"/>
      <c r="K851" s="57"/>
      <c r="L851" s="57"/>
      <c r="M851" s="57"/>
      <c r="N851" s="57"/>
    </row>
    <row r="852" spans="10:14" x14ac:dyDescent="0.3">
      <c r="J852" s="56"/>
      <c r="K852" s="57"/>
      <c r="L852" s="57"/>
      <c r="M852" s="57"/>
      <c r="N852" s="57"/>
    </row>
    <row r="853" spans="10:14" x14ac:dyDescent="0.3">
      <c r="J853" s="56"/>
      <c r="K853" s="57"/>
      <c r="L853" s="57"/>
      <c r="M853" s="57"/>
      <c r="N853" s="57"/>
    </row>
    <row r="854" spans="10:14" x14ac:dyDescent="0.3">
      <c r="J854" s="56"/>
      <c r="K854" s="57"/>
      <c r="L854" s="57"/>
      <c r="M854" s="57"/>
      <c r="N854" s="57"/>
    </row>
    <row r="855" spans="10:14" x14ac:dyDescent="0.3">
      <c r="J855" s="56"/>
      <c r="K855" s="57"/>
      <c r="L855" s="57"/>
      <c r="M855" s="57"/>
      <c r="N855" s="57"/>
    </row>
    <row r="856" spans="10:14" x14ac:dyDescent="0.3">
      <c r="J856" s="56"/>
      <c r="K856" s="57"/>
      <c r="L856" s="57"/>
      <c r="M856" s="57"/>
      <c r="N856" s="57"/>
    </row>
    <row r="857" spans="10:14" x14ac:dyDescent="0.3">
      <c r="J857" s="56"/>
      <c r="K857" s="57"/>
      <c r="L857" s="57"/>
      <c r="M857" s="57"/>
      <c r="N857" s="57"/>
    </row>
    <row r="858" spans="10:14" x14ac:dyDescent="0.3">
      <c r="J858" s="56"/>
      <c r="K858" s="57"/>
      <c r="L858" s="57"/>
      <c r="M858" s="57"/>
      <c r="N858" s="57"/>
    </row>
    <row r="859" spans="10:14" x14ac:dyDescent="0.3">
      <c r="J859" s="56"/>
      <c r="K859" s="57"/>
      <c r="L859" s="57"/>
      <c r="M859" s="57"/>
      <c r="N859" s="57"/>
    </row>
    <row r="860" spans="10:14" x14ac:dyDescent="0.3">
      <c r="J860" s="56"/>
      <c r="K860" s="57"/>
      <c r="L860" s="57"/>
      <c r="M860" s="57"/>
      <c r="N860" s="57"/>
    </row>
    <row r="861" spans="10:14" x14ac:dyDescent="0.3">
      <c r="J861" s="56"/>
      <c r="K861" s="57"/>
      <c r="L861" s="57"/>
      <c r="M861" s="57"/>
      <c r="N861" s="57"/>
    </row>
    <row r="862" spans="10:14" x14ac:dyDescent="0.3">
      <c r="J862" s="56"/>
      <c r="K862" s="57"/>
      <c r="L862" s="57"/>
      <c r="M862" s="57"/>
      <c r="N862" s="57"/>
    </row>
    <row r="863" spans="10:14" x14ac:dyDescent="0.3">
      <c r="J863" s="56"/>
      <c r="K863" s="57"/>
      <c r="L863" s="57"/>
      <c r="M863" s="57"/>
      <c r="N863" s="57"/>
    </row>
  </sheetData>
  <mergeCells count="3">
    <mergeCell ref="F1:I1"/>
    <mergeCell ref="B1:E1"/>
    <mergeCell ref="J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PLUG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Maggie</dc:creator>
  <cp:lastModifiedBy>m f</cp:lastModifiedBy>
  <dcterms:created xsi:type="dcterms:W3CDTF">2023-09-26T14:11:14Z</dcterms:created>
  <dcterms:modified xsi:type="dcterms:W3CDTF">2023-10-04T03:02:37Z</dcterms:modified>
</cp:coreProperties>
</file>