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fin 435 spirng 2026\"/>
    </mc:Choice>
  </mc:AlternateContent>
  <xr:revisionPtr revIDLastSave="0" documentId="13_ncr:1_{0E7F07E0-BA46-4641-B101-9E8CFAB5282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efficient frontier template" sheetId="1" r:id="rId1"/>
    <sheet name="example" sheetId="2" r:id="rId2"/>
    <sheet name="Sheet3" sheetId="3" r:id="rId3"/>
  </sheets>
  <definedNames>
    <definedName name="CIQWBGuid" hidden="1">"b20019f2-2962-4eda-8477-4f2daf9c9120"</definedName>
    <definedName name="CIQWBInfo" hidden="1">"{ ""CIQVersion"":""9.45.614.5792"" }"</definedName>
    <definedName name="solver_adj" localSheetId="0" hidden="1">'efficient frontier template'!$B$96:$I$96</definedName>
    <definedName name="solver_adj" localSheetId="1" hidden="1">example!$B$92:$I$92</definedName>
    <definedName name="solver_cvg" localSheetId="0" hidden="1">0.0001</definedName>
    <definedName name="solver_cvg" localSheetId="1" hidden="1">0.0001</definedName>
    <definedName name="solver_drv" localSheetId="0" hidden="1">2</definedName>
    <definedName name="solver_drv" localSheetId="1" hidden="1">1</definedName>
    <definedName name="solver_eng" localSheetId="0" hidden="1">1</definedName>
    <definedName name="solver_eng" localSheetId="1" hidden="1">1</definedName>
    <definedName name="solver_est" localSheetId="0" hidden="1">1</definedName>
    <definedName name="solver_est" localSheetId="1" hidden="1">1</definedName>
    <definedName name="solver_itr" localSheetId="0" hidden="1">2147483647</definedName>
    <definedName name="solver_itr" localSheetId="1" hidden="1">2147483647</definedName>
    <definedName name="solver_lhs1" localSheetId="0" hidden="1">'efficient frontier template'!$B$113</definedName>
    <definedName name="solver_lhs1" localSheetId="1" hidden="1">example!$B$106</definedName>
    <definedName name="solver_lhs2" localSheetId="0" hidden="1">'efficient frontier template'!$J$96</definedName>
    <definedName name="solver_lhs2" localSheetId="1" hidden="1">example!$J$92</definedName>
    <definedName name="solver_mip" localSheetId="0" hidden="1">2147483647</definedName>
    <definedName name="solver_mip" localSheetId="1" hidden="1">2147483647</definedName>
    <definedName name="solver_mni" localSheetId="0" hidden="1">30</definedName>
    <definedName name="solver_mni" localSheetId="1" hidden="1">30</definedName>
    <definedName name="solver_mrt" localSheetId="0" hidden="1">0.075</definedName>
    <definedName name="solver_mrt" localSheetId="1" hidden="1">0.075</definedName>
    <definedName name="solver_msl" localSheetId="0" hidden="1">2</definedName>
    <definedName name="solver_msl" localSheetId="1" hidden="1">2</definedName>
    <definedName name="solver_neg" localSheetId="0" hidden="1">1</definedName>
    <definedName name="solver_neg" localSheetId="1" hidden="1">2</definedName>
    <definedName name="solver_nod" localSheetId="0" hidden="1">2147483647</definedName>
    <definedName name="solver_nod" localSheetId="1" hidden="1">2147483647</definedName>
    <definedName name="solver_num" localSheetId="0" hidden="1">2</definedName>
    <definedName name="solver_num" localSheetId="1" hidden="1">2</definedName>
    <definedName name="solver_nwt" localSheetId="0" hidden="1">1</definedName>
    <definedName name="solver_nwt" localSheetId="1" hidden="1">1</definedName>
    <definedName name="solver_opt" localSheetId="0" hidden="1">'efficient frontier template'!$B$112</definedName>
    <definedName name="solver_opt" localSheetId="1" hidden="1">example!$B$105</definedName>
    <definedName name="solver_pre" localSheetId="0" hidden="1">0.000001</definedName>
    <definedName name="solver_pre" localSheetId="1" hidden="1">0.000001</definedName>
    <definedName name="solver_rbv" localSheetId="0" hidden="1">2</definedName>
    <definedName name="solver_rbv" localSheetId="1" hidden="1">1</definedName>
    <definedName name="solver_rel1" localSheetId="0" hidden="1">2</definedName>
    <definedName name="solver_rel1" localSheetId="1" hidden="1">2</definedName>
    <definedName name="solver_rel2" localSheetId="0" hidden="1">2</definedName>
    <definedName name="solver_rel2" localSheetId="1" hidden="1">2</definedName>
    <definedName name="solver_rhs1" localSheetId="0" hidden="1">0.15</definedName>
    <definedName name="solver_rhs1" localSheetId="1" hidden="1">0.05</definedName>
    <definedName name="solver_rhs2" localSheetId="0" hidden="1">1</definedName>
    <definedName name="solver_rhs2" localSheetId="1" hidden="1">1</definedName>
    <definedName name="solver_rlx" localSheetId="0" hidden="1">2</definedName>
    <definedName name="solver_rlx" localSheetId="1" hidden="1">2</definedName>
    <definedName name="solver_rsd" localSheetId="0" hidden="1">0</definedName>
    <definedName name="solver_rsd" localSheetId="1" hidden="1">0</definedName>
    <definedName name="solver_scl" localSheetId="0" hidden="1">2</definedName>
    <definedName name="solver_scl" localSheetId="1" hidden="1">1</definedName>
    <definedName name="solver_sho" localSheetId="0" hidden="1">2</definedName>
    <definedName name="solver_sho" localSheetId="1" hidden="1">2</definedName>
    <definedName name="solver_ssz" localSheetId="0" hidden="1">100</definedName>
    <definedName name="solver_ssz" localSheetId="1" hidden="1">100</definedName>
    <definedName name="solver_tim" localSheetId="0" hidden="1">2147483647</definedName>
    <definedName name="solver_tim" localSheetId="1" hidden="1">2147483647</definedName>
    <definedName name="solver_tol" localSheetId="0" hidden="1">0.01</definedName>
    <definedName name="solver_tol" localSheetId="1" hidden="1">0.01</definedName>
    <definedName name="solver_typ" localSheetId="0" hidden="1">2</definedName>
    <definedName name="solver_typ" localSheetId="1" hidden="1">2</definedName>
    <definedName name="solver_val" localSheetId="0" hidden="1">0.1</definedName>
    <definedName name="solver_val" localSheetId="1" hidden="1">0.1</definedName>
    <definedName name="solver_ver" localSheetId="0" hidden="1">3</definedName>
    <definedName name="solver_ver" localSheetId="1" hidden="1">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7" i="1" l="1"/>
  <c r="D105" i="1"/>
  <c r="D103" i="1"/>
  <c r="D102" i="1"/>
  <c r="C106" i="1"/>
  <c r="C104" i="1"/>
  <c r="B106" i="1"/>
  <c r="B103" i="1"/>
  <c r="J92" i="2"/>
  <c r="C77" i="2"/>
  <c r="C76" i="2"/>
  <c r="C75" i="2"/>
  <c r="C74" i="2"/>
  <c r="C73" i="2"/>
  <c r="C72" i="2"/>
  <c r="I62" i="2"/>
  <c r="H62" i="2"/>
  <c r="G62" i="2"/>
  <c r="F62" i="2"/>
  <c r="E62" i="2"/>
  <c r="D62" i="2"/>
  <c r="C62" i="2"/>
  <c r="B62" i="2"/>
  <c r="I61" i="2"/>
  <c r="H61" i="2"/>
  <c r="G61" i="2"/>
  <c r="F61" i="2"/>
  <c r="E61" i="2"/>
  <c r="D61" i="2"/>
  <c r="C61" i="2"/>
  <c r="B61" i="2"/>
  <c r="I60" i="2"/>
  <c r="H60" i="2"/>
  <c r="G60" i="2"/>
  <c r="F60" i="2"/>
  <c r="E60" i="2"/>
  <c r="D60" i="2"/>
  <c r="C60" i="2"/>
  <c r="B60" i="2"/>
  <c r="I59" i="2"/>
  <c r="H59" i="2"/>
  <c r="G59" i="2"/>
  <c r="F59" i="2"/>
  <c r="E59" i="2"/>
  <c r="D59" i="2"/>
  <c r="C59" i="2"/>
  <c r="B59" i="2"/>
  <c r="I58" i="2"/>
  <c r="H58" i="2"/>
  <c r="G58" i="2"/>
  <c r="F58" i="2"/>
  <c r="E58" i="2"/>
  <c r="D58" i="2"/>
  <c r="C58" i="2"/>
  <c r="B58" i="2"/>
  <c r="I57" i="2"/>
  <c r="H57" i="2"/>
  <c r="G57" i="2"/>
  <c r="F57" i="2"/>
  <c r="E57" i="2"/>
  <c r="D57" i="2"/>
  <c r="C57" i="2"/>
  <c r="B57" i="2"/>
  <c r="I56" i="2"/>
  <c r="H56" i="2"/>
  <c r="G56" i="2"/>
  <c r="F56" i="2"/>
  <c r="E56" i="2"/>
  <c r="D56" i="2"/>
  <c r="C56" i="2"/>
  <c r="B56" i="2"/>
  <c r="I55" i="2"/>
  <c r="H55" i="2"/>
  <c r="G55" i="2"/>
  <c r="F55" i="2"/>
  <c r="E55" i="2"/>
  <c r="D55" i="2"/>
  <c r="C55" i="2"/>
  <c r="B55" i="2"/>
  <c r="I54" i="2"/>
  <c r="H54" i="2"/>
  <c r="G54" i="2"/>
  <c r="F54" i="2"/>
  <c r="E54" i="2"/>
  <c r="D54" i="2"/>
  <c r="C54" i="2"/>
  <c r="B54" i="2"/>
  <c r="I53" i="2"/>
  <c r="H53" i="2"/>
  <c r="G53" i="2"/>
  <c r="F53" i="2"/>
  <c r="E53" i="2"/>
  <c r="D53" i="2"/>
  <c r="C53" i="2"/>
  <c r="B53" i="2"/>
  <c r="I52" i="2"/>
  <c r="H52" i="2"/>
  <c r="G52" i="2"/>
  <c r="F52" i="2"/>
  <c r="E52" i="2"/>
  <c r="D52" i="2"/>
  <c r="C52" i="2"/>
  <c r="B52" i="2"/>
  <c r="I51" i="2"/>
  <c r="H51" i="2"/>
  <c r="G51" i="2"/>
  <c r="F51" i="2"/>
  <c r="E51" i="2"/>
  <c r="D51" i="2"/>
  <c r="C51" i="2"/>
  <c r="B51" i="2"/>
  <c r="I50" i="2"/>
  <c r="H50" i="2"/>
  <c r="G50" i="2"/>
  <c r="F50" i="2"/>
  <c r="E50" i="2"/>
  <c r="D50" i="2"/>
  <c r="C50" i="2"/>
  <c r="B50" i="2"/>
  <c r="I49" i="2"/>
  <c r="H49" i="2"/>
  <c r="G49" i="2"/>
  <c r="F49" i="2"/>
  <c r="E49" i="2"/>
  <c r="D49" i="2"/>
  <c r="C49" i="2"/>
  <c r="B49" i="2"/>
  <c r="I48" i="2"/>
  <c r="H48" i="2"/>
  <c r="G48" i="2"/>
  <c r="F48" i="2"/>
  <c r="E48" i="2"/>
  <c r="D48" i="2"/>
  <c r="C48" i="2"/>
  <c r="B48" i="2"/>
  <c r="I47" i="2"/>
  <c r="H47" i="2"/>
  <c r="G47" i="2"/>
  <c r="F47" i="2"/>
  <c r="E47" i="2"/>
  <c r="D47" i="2"/>
  <c r="C47" i="2"/>
  <c r="B47" i="2"/>
  <c r="I46" i="2"/>
  <c r="H46" i="2"/>
  <c r="G46" i="2"/>
  <c r="F46" i="2"/>
  <c r="E46" i="2"/>
  <c r="D46" i="2"/>
  <c r="C46" i="2"/>
  <c r="B46" i="2"/>
  <c r="I45" i="2"/>
  <c r="H45" i="2"/>
  <c r="G45" i="2"/>
  <c r="F45" i="2"/>
  <c r="E45" i="2"/>
  <c r="D45" i="2"/>
  <c r="C45" i="2"/>
  <c r="B45" i="2"/>
  <c r="I44" i="2"/>
  <c r="H44" i="2"/>
  <c r="G44" i="2"/>
  <c r="F44" i="2"/>
  <c r="E44" i="2"/>
  <c r="D44" i="2"/>
  <c r="C44" i="2"/>
  <c r="B44" i="2"/>
  <c r="I43" i="2"/>
  <c r="H43" i="2"/>
  <c r="G43" i="2"/>
  <c r="F43" i="2"/>
  <c r="E43" i="2"/>
  <c r="D43" i="2"/>
  <c r="C43" i="2"/>
  <c r="B43" i="2"/>
  <c r="I42" i="2"/>
  <c r="H42" i="2"/>
  <c r="G42" i="2"/>
  <c r="F42" i="2"/>
  <c r="E42" i="2"/>
  <c r="D42" i="2"/>
  <c r="C42" i="2"/>
  <c r="B42" i="2"/>
  <c r="I41" i="2"/>
  <c r="H41" i="2"/>
  <c r="G41" i="2"/>
  <c r="F41" i="2"/>
  <c r="E41" i="2"/>
  <c r="D41" i="2"/>
  <c r="C41" i="2"/>
  <c r="B41" i="2"/>
  <c r="I40" i="2"/>
  <c r="H40" i="2"/>
  <c r="G40" i="2"/>
  <c r="F40" i="2"/>
  <c r="E40" i="2"/>
  <c r="D40" i="2"/>
  <c r="C40" i="2"/>
  <c r="B40" i="2"/>
  <c r="I39" i="2"/>
  <c r="H39" i="2"/>
  <c r="G39" i="2"/>
  <c r="F39" i="2"/>
  <c r="E39" i="2"/>
  <c r="D39" i="2"/>
  <c r="C39" i="2"/>
  <c r="B39" i="2"/>
  <c r="I38" i="2"/>
  <c r="H38" i="2"/>
  <c r="G38" i="2"/>
  <c r="F38" i="2"/>
  <c r="E38" i="2"/>
  <c r="D38" i="2"/>
  <c r="C38" i="2"/>
  <c r="B38" i="2"/>
  <c r="I37" i="2"/>
  <c r="H37" i="2"/>
  <c r="G37" i="2"/>
  <c r="F37" i="2"/>
  <c r="E37" i="2"/>
  <c r="D37" i="2"/>
  <c r="C37" i="2"/>
  <c r="B37" i="2"/>
  <c r="I36" i="2"/>
  <c r="H36" i="2"/>
  <c r="G36" i="2"/>
  <c r="F36" i="2"/>
  <c r="E36" i="2"/>
  <c r="D36" i="2"/>
  <c r="C36" i="2"/>
  <c r="B36" i="2"/>
  <c r="I35" i="2"/>
  <c r="H35" i="2"/>
  <c r="G35" i="2"/>
  <c r="F35" i="2"/>
  <c r="E35" i="2"/>
  <c r="D35" i="2"/>
  <c r="C35" i="2"/>
  <c r="B35" i="2"/>
  <c r="I34" i="2"/>
  <c r="H34" i="2"/>
  <c r="G34" i="2"/>
  <c r="F34" i="2"/>
  <c r="E34" i="2"/>
  <c r="D34" i="2"/>
  <c r="C34" i="2"/>
  <c r="B34" i="2"/>
  <c r="I33" i="2"/>
  <c r="H33" i="2"/>
  <c r="G33" i="2"/>
  <c r="F33" i="2"/>
  <c r="E33" i="2"/>
  <c r="D33" i="2"/>
  <c r="C33" i="2"/>
  <c r="B33" i="2"/>
  <c r="I32" i="2"/>
  <c r="H32" i="2"/>
  <c r="G32" i="2"/>
  <c r="F32" i="2"/>
  <c r="E32" i="2"/>
  <c r="D32" i="2"/>
  <c r="C32" i="2"/>
  <c r="B32" i="2"/>
  <c r="I31" i="2"/>
  <c r="H31" i="2"/>
  <c r="G31" i="2"/>
  <c r="F31" i="2"/>
  <c r="E31" i="2"/>
  <c r="D31" i="2"/>
  <c r="C31" i="2"/>
  <c r="B31" i="2"/>
  <c r="I30" i="2"/>
  <c r="H30" i="2"/>
  <c r="G30" i="2"/>
  <c r="F30" i="2"/>
  <c r="E30" i="2"/>
  <c r="D30" i="2"/>
  <c r="C30" i="2"/>
  <c r="B30" i="2"/>
  <c r="I29" i="2"/>
  <c r="H29" i="2"/>
  <c r="G29" i="2"/>
  <c r="F29" i="2"/>
  <c r="E29" i="2"/>
  <c r="D29" i="2"/>
  <c r="C29" i="2"/>
  <c r="B29" i="2"/>
  <c r="I28" i="2"/>
  <c r="H28" i="2"/>
  <c r="G28" i="2"/>
  <c r="F28" i="2"/>
  <c r="E28" i="2"/>
  <c r="D28" i="2"/>
  <c r="C28" i="2"/>
  <c r="B28" i="2"/>
  <c r="I27" i="2"/>
  <c r="H27" i="2"/>
  <c r="G27" i="2"/>
  <c r="F27" i="2"/>
  <c r="E27" i="2"/>
  <c r="D27" i="2"/>
  <c r="C27" i="2"/>
  <c r="B27" i="2"/>
  <c r="I26" i="2"/>
  <c r="H26" i="2"/>
  <c r="G26" i="2"/>
  <c r="F26" i="2"/>
  <c r="E26" i="2"/>
  <c r="D26" i="2"/>
  <c r="C26" i="2"/>
  <c r="B26" i="2"/>
  <c r="I25" i="2"/>
  <c r="H25" i="2"/>
  <c r="G25" i="2"/>
  <c r="F25" i="2"/>
  <c r="E25" i="2"/>
  <c r="D25" i="2"/>
  <c r="C25" i="2"/>
  <c r="B25" i="2"/>
  <c r="I24" i="2"/>
  <c r="H24" i="2"/>
  <c r="G24" i="2"/>
  <c r="F24" i="2"/>
  <c r="E24" i="2"/>
  <c r="D24" i="2"/>
  <c r="C24" i="2"/>
  <c r="B24" i="2"/>
  <c r="I23" i="2"/>
  <c r="H23" i="2"/>
  <c r="G23" i="2"/>
  <c r="F23" i="2"/>
  <c r="E23" i="2"/>
  <c r="D23" i="2"/>
  <c r="C23" i="2"/>
  <c r="B23" i="2"/>
  <c r="I22" i="2"/>
  <c r="H22" i="2"/>
  <c r="G22" i="2"/>
  <c r="F22" i="2"/>
  <c r="E22" i="2"/>
  <c r="D22" i="2"/>
  <c r="C22" i="2"/>
  <c r="B22" i="2"/>
  <c r="I21" i="2"/>
  <c r="H21" i="2"/>
  <c r="G21" i="2"/>
  <c r="F21" i="2"/>
  <c r="E21" i="2"/>
  <c r="D21" i="2"/>
  <c r="C21" i="2"/>
  <c r="B21" i="2"/>
  <c r="I20" i="2"/>
  <c r="H20" i="2"/>
  <c r="G20" i="2"/>
  <c r="F20" i="2"/>
  <c r="E20" i="2"/>
  <c r="D20" i="2"/>
  <c r="C20" i="2"/>
  <c r="B20" i="2"/>
  <c r="I19" i="2"/>
  <c r="H19" i="2"/>
  <c r="G19" i="2"/>
  <c r="F19" i="2"/>
  <c r="E19" i="2"/>
  <c r="D19" i="2"/>
  <c r="C19" i="2"/>
  <c r="B19" i="2"/>
  <c r="I18" i="2"/>
  <c r="H18" i="2"/>
  <c r="G18" i="2"/>
  <c r="F18" i="2"/>
  <c r="E18" i="2"/>
  <c r="D18" i="2"/>
  <c r="C18" i="2"/>
  <c r="B18" i="2"/>
  <c r="I17" i="2"/>
  <c r="H17" i="2"/>
  <c r="G17" i="2"/>
  <c r="F17" i="2"/>
  <c r="E17" i="2"/>
  <c r="D17" i="2"/>
  <c r="C17" i="2"/>
  <c r="B17" i="2"/>
  <c r="I16" i="2"/>
  <c r="H16" i="2"/>
  <c r="G16" i="2"/>
  <c r="F16" i="2"/>
  <c r="E16" i="2"/>
  <c r="D16" i="2"/>
  <c r="C16" i="2"/>
  <c r="B16" i="2"/>
  <c r="I15" i="2"/>
  <c r="H15" i="2"/>
  <c r="G15" i="2"/>
  <c r="F15" i="2"/>
  <c r="E15" i="2"/>
  <c r="D15" i="2"/>
  <c r="C15" i="2"/>
  <c r="B15" i="2"/>
  <c r="I14" i="2"/>
  <c r="H14" i="2"/>
  <c r="G14" i="2"/>
  <c r="F14" i="2"/>
  <c r="E14" i="2"/>
  <c r="D14" i="2"/>
  <c r="C14" i="2"/>
  <c r="B14" i="2"/>
  <c r="I13" i="2"/>
  <c r="H13" i="2"/>
  <c r="G13" i="2"/>
  <c r="F13" i="2"/>
  <c r="E13" i="2"/>
  <c r="D13" i="2"/>
  <c r="C13" i="2"/>
  <c r="B13" i="2"/>
  <c r="I12" i="2"/>
  <c r="H12" i="2"/>
  <c r="G12" i="2"/>
  <c r="F12" i="2"/>
  <c r="E12" i="2"/>
  <c r="D12" i="2"/>
  <c r="C12" i="2"/>
  <c r="B12" i="2"/>
  <c r="I11" i="2"/>
  <c r="H11" i="2"/>
  <c r="G11" i="2"/>
  <c r="F11" i="2"/>
  <c r="E11" i="2"/>
  <c r="D11" i="2"/>
  <c r="C11" i="2"/>
  <c r="B11" i="2"/>
  <c r="I10" i="2"/>
  <c r="H10" i="2"/>
  <c r="G10" i="2"/>
  <c r="F10" i="2"/>
  <c r="E10" i="2"/>
  <c r="D10" i="2"/>
  <c r="C10" i="2"/>
  <c r="B10" i="2"/>
  <c r="I9" i="2"/>
  <c r="H9" i="2"/>
  <c r="G9" i="2"/>
  <c r="F9" i="2"/>
  <c r="E9" i="2"/>
  <c r="D9" i="2"/>
  <c r="C9" i="2"/>
  <c r="B9" i="2"/>
  <c r="I8" i="2"/>
  <c r="H8" i="2"/>
  <c r="G8" i="2"/>
  <c r="F8" i="2"/>
  <c r="E8" i="2"/>
  <c r="D8" i="2"/>
  <c r="C8" i="2"/>
  <c r="B8" i="2"/>
  <c r="I7" i="2"/>
  <c r="H7" i="2"/>
  <c r="G7" i="2"/>
  <c r="F7" i="2"/>
  <c r="E7" i="2"/>
  <c r="D7" i="2"/>
  <c r="C7" i="2"/>
  <c r="B7" i="2"/>
  <c r="I6" i="2"/>
  <c r="H6" i="2"/>
  <c r="G6" i="2"/>
  <c r="F6" i="2"/>
  <c r="E6" i="2"/>
  <c r="D6" i="2"/>
  <c r="C6" i="2"/>
  <c r="B6" i="2"/>
  <c r="I5" i="2"/>
  <c r="H5" i="2"/>
  <c r="G5" i="2"/>
  <c r="F5" i="2"/>
  <c r="E5" i="2"/>
  <c r="D5" i="2"/>
  <c r="C5" i="2"/>
  <c r="B5" i="2"/>
  <c r="I4" i="2"/>
  <c r="C78" i="2" s="1"/>
  <c r="H4" i="2"/>
  <c r="I77" i="2" s="1"/>
  <c r="G4" i="2"/>
  <c r="I76" i="2" s="1"/>
  <c r="F4" i="2"/>
  <c r="I75" i="2" s="1"/>
  <c r="E4" i="2"/>
  <c r="E65" i="2" s="1"/>
  <c r="E66" i="2" s="1"/>
  <c r="D4" i="2"/>
  <c r="I74" i="2" s="1"/>
  <c r="C4" i="2"/>
  <c r="I72" i="2" s="1"/>
  <c r="B4" i="2"/>
  <c r="B78" i="2" s="1"/>
  <c r="J96" i="1"/>
  <c r="C79" i="1"/>
  <c r="B78" i="1"/>
  <c r="E66" i="1"/>
  <c r="E67" i="1" s="1"/>
  <c r="E88" i="1" s="1"/>
  <c r="E104" i="1" s="1"/>
  <c r="E65" i="1"/>
  <c r="E68" i="1" s="1"/>
  <c r="I62" i="1"/>
  <c r="H62" i="1"/>
  <c r="G62" i="1"/>
  <c r="F62" i="1"/>
  <c r="E62" i="1"/>
  <c r="D62" i="1"/>
  <c r="C62" i="1"/>
  <c r="B62" i="1"/>
  <c r="I61" i="1"/>
  <c r="H61" i="1"/>
  <c r="G61" i="1"/>
  <c r="F61" i="1"/>
  <c r="E61" i="1"/>
  <c r="D61" i="1"/>
  <c r="C61" i="1"/>
  <c r="B61" i="1"/>
  <c r="I60" i="1"/>
  <c r="H60" i="1"/>
  <c r="G60" i="1"/>
  <c r="F60" i="1"/>
  <c r="E60" i="1"/>
  <c r="D60" i="1"/>
  <c r="C60" i="1"/>
  <c r="B60" i="1"/>
  <c r="I59" i="1"/>
  <c r="H59" i="1"/>
  <c r="G59" i="1"/>
  <c r="F59" i="1"/>
  <c r="E59" i="1"/>
  <c r="D59" i="1"/>
  <c r="C59" i="1"/>
  <c r="B59" i="1"/>
  <c r="I58" i="1"/>
  <c r="H58" i="1"/>
  <c r="G58" i="1"/>
  <c r="F58" i="1"/>
  <c r="E58" i="1"/>
  <c r="D58" i="1"/>
  <c r="C58" i="1"/>
  <c r="B58" i="1"/>
  <c r="I57" i="1"/>
  <c r="H57" i="1"/>
  <c r="G57" i="1"/>
  <c r="F57" i="1"/>
  <c r="E57" i="1"/>
  <c r="D57" i="1"/>
  <c r="C57" i="1"/>
  <c r="B57" i="1"/>
  <c r="I56" i="1"/>
  <c r="H56" i="1"/>
  <c r="G56" i="1"/>
  <c r="F56" i="1"/>
  <c r="E56" i="1"/>
  <c r="D56" i="1"/>
  <c r="C56" i="1"/>
  <c r="B56" i="1"/>
  <c r="I55" i="1"/>
  <c r="H55" i="1"/>
  <c r="G55" i="1"/>
  <c r="F55" i="1"/>
  <c r="E55" i="1"/>
  <c r="D55" i="1"/>
  <c r="C55" i="1"/>
  <c r="B55" i="1"/>
  <c r="I54" i="1"/>
  <c r="H54" i="1"/>
  <c r="G54" i="1"/>
  <c r="F54" i="1"/>
  <c r="E54" i="1"/>
  <c r="D54" i="1"/>
  <c r="C54" i="1"/>
  <c r="B54" i="1"/>
  <c r="I53" i="1"/>
  <c r="H53" i="1"/>
  <c r="G53" i="1"/>
  <c r="F53" i="1"/>
  <c r="E53" i="1"/>
  <c r="D53" i="1"/>
  <c r="C53" i="1"/>
  <c r="B53" i="1"/>
  <c r="I52" i="1"/>
  <c r="H52" i="1"/>
  <c r="G52" i="1"/>
  <c r="F52" i="1"/>
  <c r="E52" i="1"/>
  <c r="D52" i="1"/>
  <c r="C52" i="1"/>
  <c r="B52" i="1"/>
  <c r="I51" i="1"/>
  <c r="H51" i="1"/>
  <c r="G51" i="1"/>
  <c r="F51" i="1"/>
  <c r="E51" i="1"/>
  <c r="D51" i="1"/>
  <c r="C51" i="1"/>
  <c r="B51" i="1"/>
  <c r="I50" i="1"/>
  <c r="H50" i="1"/>
  <c r="G50" i="1"/>
  <c r="F50" i="1"/>
  <c r="E50" i="1"/>
  <c r="D50" i="1"/>
  <c r="C50" i="1"/>
  <c r="B50" i="1"/>
  <c r="I49" i="1"/>
  <c r="H49" i="1"/>
  <c r="G49" i="1"/>
  <c r="F49" i="1"/>
  <c r="E49" i="1"/>
  <c r="D49" i="1"/>
  <c r="C49" i="1"/>
  <c r="B49" i="1"/>
  <c r="I48" i="1"/>
  <c r="H48" i="1"/>
  <c r="G48" i="1"/>
  <c r="F48" i="1"/>
  <c r="E48" i="1"/>
  <c r="D48" i="1"/>
  <c r="C48" i="1"/>
  <c r="B48" i="1"/>
  <c r="I47" i="1"/>
  <c r="H47" i="1"/>
  <c r="G47" i="1"/>
  <c r="F47" i="1"/>
  <c r="E47" i="1"/>
  <c r="D47" i="1"/>
  <c r="C47" i="1"/>
  <c r="B47" i="1"/>
  <c r="I46" i="1"/>
  <c r="H46" i="1"/>
  <c r="G46" i="1"/>
  <c r="F46" i="1"/>
  <c r="E46" i="1"/>
  <c r="D46" i="1"/>
  <c r="C46" i="1"/>
  <c r="B46" i="1"/>
  <c r="I45" i="1"/>
  <c r="H45" i="1"/>
  <c r="G45" i="1"/>
  <c r="F45" i="1"/>
  <c r="E45" i="1"/>
  <c r="D45" i="1"/>
  <c r="C45" i="1"/>
  <c r="B45" i="1"/>
  <c r="I44" i="1"/>
  <c r="H44" i="1"/>
  <c r="G44" i="1"/>
  <c r="F44" i="1"/>
  <c r="E44" i="1"/>
  <c r="D44" i="1"/>
  <c r="C44" i="1"/>
  <c r="B44" i="1"/>
  <c r="I43" i="1"/>
  <c r="H43" i="1"/>
  <c r="G43" i="1"/>
  <c r="F43" i="1"/>
  <c r="E43" i="1"/>
  <c r="D43" i="1"/>
  <c r="C43" i="1"/>
  <c r="B43" i="1"/>
  <c r="I42" i="1"/>
  <c r="H42" i="1"/>
  <c r="G42" i="1"/>
  <c r="F42" i="1"/>
  <c r="E42" i="1"/>
  <c r="D42" i="1"/>
  <c r="C42" i="1"/>
  <c r="B42" i="1"/>
  <c r="I41" i="1"/>
  <c r="H41" i="1"/>
  <c r="G41" i="1"/>
  <c r="F41" i="1"/>
  <c r="E41" i="1"/>
  <c r="D41" i="1"/>
  <c r="C41" i="1"/>
  <c r="B41" i="1"/>
  <c r="I40" i="1"/>
  <c r="H40" i="1"/>
  <c r="G40" i="1"/>
  <c r="F40" i="1"/>
  <c r="E40" i="1"/>
  <c r="D40" i="1"/>
  <c r="C40" i="1"/>
  <c r="B40" i="1"/>
  <c r="I39" i="1"/>
  <c r="H39" i="1"/>
  <c r="G39" i="1"/>
  <c r="F39" i="1"/>
  <c r="E39" i="1"/>
  <c r="D39" i="1"/>
  <c r="C39" i="1"/>
  <c r="B39" i="1"/>
  <c r="I38" i="1"/>
  <c r="H38" i="1"/>
  <c r="G38" i="1"/>
  <c r="F38" i="1"/>
  <c r="E38" i="1"/>
  <c r="D38" i="1"/>
  <c r="C38" i="1"/>
  <c r="B38" i="1"/>
  <c r="I37" i="1"/>
  <c r="H37" i="1"/>
  <c r="G37" i="1"/>
  <c r="F37" i="1"/>
  <c r="E37" i="1"/>
  <c r="D37" i="1"/>
  <c r="C37" i="1"/>
  <c r="B37" i="1"/>
  <c r="I36" i="1"/>
  <c r="H36" i="1"/>
  <c r="G36" i="1"/>
  <c r="F36" i="1"/>
  <c r="E36" i="1"/>
  <c r="D36" i="1"/>
  <c r="C36" i="1"/>
  <c r="B36" i="1"/>
  <c r="I35" i="1"/>
  <c r="H35" i="1"/>
  <c r="G35" i="1"/>
  <c r="F35" i="1"/>
  <c r="E35" i="1"/>
  <c r="D35" i="1"/>
  <c r="C35" i="1"/>
  <c r="B35" i="1"/>
  <c r="I34" i="1"/>
  <c r="H34" i="1"/>
  <c r="G34" i="1"/>
  <c r="F34" i="1"/>
  <c r="E34" i="1"/>
  <c r="D34" i="1"/>
  <c r="C34" i="1"/>
  <c r="B34" i="1"/>
  <c r="I33" i="1"/>
  <c r="H33" i="1"/>
  <c r="G33" i="1"/>
  <c r="F33" i="1"/>
  <c r="E33" i="1"/>
  <c r="D33" i="1"/>
  <c r="C33" i="1"/>
  <c r="B33" i="1"/>
  <c r="I32" i="1"/>
  <c r="H32" i="1"/>
  <c r="G32" i="1"/>
  <c r="F32" i="1"/>
  <c r="E32" i="1"/>
  <c r="D32" i="1"/>
  <c r="C32" i="1"/>
  <c r="B32" i="1"/>
  <c r="I31" i="1"/>
  <c r="H31" i="1"/>
  <c r="G31" i="1"/>
  <c r="F31" i="1"/>
  <c r="E31" i="1"/>
  <c r="D31" i="1"/>
  <c r="C31" i="1"/>
  <c r="B31" i="1"/>
  <c r="I30" i="1"/>
  <c r="H30" i="1"/>
  <c r="G30" i="1"/>
  <c r="F30" i="1"/>
  <c r="E30" i="1"/>
  <c r="D30" i="1"/>
  <c r="C30" i="1"/>
  <c r="B30" i="1"/>
  <c r="I29" i="1"/>
  <c r="H29" i="1"/>
  <c r="G29" i="1"/>
  <c r="F29" i="1"/>
  <c r="E29" i="1"/>
  <c r="D29" i="1"/>
  <c r="C29" i="1"/>
  <c r="B29" i="1"/>
  <c r="I28" i="1"/>
  <c r="H28" i="1"/>
  <c r="G28" i="1"/>
  <c r="F28" i="1"/>
  <c r="E28" i="1"/>
  <c r="D28" i="1"/>
  <c r="C28" i="1"/>
  <c r="B28" i="1"/>
  <c r="I27" i="1"/>
  <c r="H27" i="1"/>
  <c r="G27" i="1"/>
  <c r="F27" i="1"/>
  <c r="E27" i="1"/>
  <c r="D27" i="1"/>
  <c r="C27" i="1"/>
  <c r="B27" i="1"/>
  <c r="I26" i="1"/>
  <c r="H26" i="1"/>
  <c r="G26" i="1"/>
  <c r="F26" i="1"/>
  <c r="E26" i="1"/>
  <c r="D26" i="1"/>
  <c r="C26" i="1"/>
  <c r="B26" i="1"/>
  <c r="I25" i="1"/>
  <c r="H25" i="1"/>
  <c r="G25" i="1"/>
  <c r="F25" i="1"/>
  <c r="E25" i="1"/>
  <c r="D25" i="1"/>
  <c r="C25" i="1"/>
  <c r="B25" i="1"/>
  <c r="I24" i="1"/>
  <c r="H24" i="1"/>
  <c r="G24" i="1"/>
  <c r="F24" i="1"/>
  <c r="E24" i="1"/>
  <c r="D24" i="1"/>
  <c r="C24" i="1"/>
  <c r="B24" i="1"/>
  <c r="I23" i="1"/>
  <c r="H23" i="1"/>
  <c r="G23" i="1"/>
  <c r="F23" i="1"/>
  <c r="E23" i="1"/>
  <c r="D23" i="1"/>
  <c r="C23" i="1"/>
  <c r="B23" i="1"/>
  <c r="I22" i="1"/>
  <c r="H22" i="1"/>
  <c r="G22" i="1"/>
  <c r="F22" i="1"/>
  <c r="E22" i="1"/>
  <c r="D22" i="1"/>
  <c r="C22" i="1"/>
  <c r="B22" i="1"/>
  <c r="I21" i="1"/>
  <c r="H21" i="1"/>
  <c r="G21" i="1"/>
  <c r="F21" i="1"/>
  <c r="E21" i="1"/>
  <c r="D21" i="1"/>
  <c r="C21" i="1"/>
  <c r="B21" i="1"/>
  <c r="I20" i="1"/>
  <c r="H20" i="1"/>
  <c r="G20" i="1"/>
  <c r="F20" i="1"/>
  <c r="E20" i="1"/>
  <c r="D20" i="1"/>
  <c r="C20" i="1"/>
  <c r="B20" i="1"/>
  <c r="I19" i="1"/>
  <c r="H19" i="1"/>
  <c r="G19" i="1"/>
  <c r="F19" i="1"/>
  <c r="E19" i="1"/>
  <c r="D19" i="1"/>
  <c r="C19" i="1"/>
  <c r="B19" i="1"/>
  <c r="I18" i="1"/>
  <c r="H18" i="1"/>
  <c r="G18" i="1"/>
  <c r="F18" i="1"/>
  <c r="E18" i="1"/>
  <c r="D18" i="1"/>
  <c r="C18" i="1"/>
  <c r="B18" i="1"/>
  <c r="I17" i="1"/>
  <c r="H17" i="1"/>
  <c r="G17" i="1"/>
  <c r="F17" i="1"/>
  <c r="E17" i="1"/>
  <c r="D17" i="1"/>
  <c r="C17" i="1"/>
  <c r="B17" i="1"/>
  <c r="I16" i="1"/>
  <c r="H16" i="1"/>
  <c r="G16" i="1"/>
  <c r="F16" i="1"/>
  <c r="E16" i="1"/>
  <c r="D16" i="1"/>
  <c r="C16" i="1"/>
  <c r="B16" i="1"/>
  <c r="I15" i="1"/>
  <c r="H15" i="1"/>
  <c r="G15" i="1"/>
  <c r="E15" i="1"/>
  <c r="D15" i="1"/>
  <c r="C15" i="1"/>
  <c r="B15" i="1"/>
  <c r="I14" i="1"/>
  <c r="H14" i="1"/>
  <c r="G14" i="1"/>
  <c r="F14" i="1"/>
  <c r="E14" i="1"/>
  <c r="D14" i="1"/>
  <c r="C14" i="1"/>
  <c r="B14" i="1"/>
  <c r="I13" i="1"/>
  <c r="H13" i="1"/>
  <c r="G13" i="1"/>
  <c r="F13" i="1"/>
  <c r="E13" i="1"/>
  <c r="D13" i="1"/>
  <c r="C13" i="1"/>
  <c r="B13" i="1"/>
  <c r="I12" i="1"/>
  <c r="H12" i="1"/>
  <c r="G12" i="1"/>
  <c r="F12" i="1"/>
  <c r="E12" i="1"/>
  <c r="D12" i="1"/>
  <c r="C12" i="1"/>
  <c r="B12" i="1"/>
  <c r="I11" i="1"/>
  <c r="H11" i="1"/>
  <c r="G11" i="1"/>
  <c r="F11" i="1"/>
  <c r="E11" i="1"/>
  <c r="D11" i="1"/>
  <c r="C11" i="1"/>
  <c r="B11" i="1"/>
  <c r="I10" i="1"/>
  <c r="H10" i="1"/>
  <c r="G10" i="1"/>
  <c r="F10" i="1"/>
  <c r="E10" i="1"/>
  <c r="D10" i="1"/>
  <c r="C10" i="1"/>
  <c r="B10" i="1"/>
  <c r="I9" i="1"/>
  <c r="H9" i="1"/>
  <c r="G9" i="1"/>
  <c r="F9" i="1"/>
  <c r="E9" i="1"/>
  <c r="D9" i="1"/>
  <c r="C9" i="1"/>
  <c r="B9" i="1"/>
  <c r="I8" i="1"/>
  <c r="H8" i="1"/>
  <c r="G8" i="1"/>
  <c r="F8" i="1"/>
  <c r="E8" i="1"/>
  <c r="D8" i="1"/>
  <c r="C8" i="1"/>
  <c r="B8" i="1"/>
  <c r="I7" i="1"/>
  <c r="H7" i="1"/>
  <c r="G7" i="1"/>
  <c r="F7" i="1"/>
  <c r="E7" i="1"/>
  <c r="D7" i="1"/>
  <c r="C7" i="1"/>
  <c r="B7" i="1"/>
  <c r="I6" i="1"/>
  <c r="H6" i="1"/>
  <c r="G6" i="1"/>
  <c r="F6" i="1"/>
  <c r="E6" i="1"/>
  <c r="D6" i="1"/>
  <c r="C6" i="1"/>
  <c r="B6" i="1"/>
  <c r="I5" i="1"/>
  <c r="H5" i="1"/>
  <c r="G5" i="1"/>
  <c r="F5" i="1"/>
  <c r="E5" i="1"/>
  <c r="D5" i="1"/>
  <c r="C5" i="1"/>
  <c r="B5" i="1"/>
  <c r="I4" i="1"/>
  <c r="I66" i="1" s="1"/>
  <c r="I67" i="1" s="1"/>
  <c r="I92" i="1" s="1"/>
  <c r="I108" i="1" s="1"/>
  <c r="H4" i="1"/>
  <c r="H80" i="1" s="1"/>
  <c r="G4" i="1"/>
  <c r="G79" i="1" s="1"/>
  <c r="F4" i="1"/>
  <c r="F66" i="1" s="1"/>
  <c r="F67" i="1" s="1"/>
  <c r="F89" i="1" s="1"/>
  <c r="F105" i="1" s="1"/>
  <c r="E4" i="1"/>
  <c r="E77" i="1" s="1"/>
  <c r="D4" i="1"/>
  <c r="D66" i="1" s="1"/>
  <c r="D67" i="1" s="1"/>
  <c r="D87" i="1" s="1"/>
  <c r="C4" i="1"/>
  <c r="C80" i="1" s="1"/>
  <c r="B4" i="1"/>
  <c r="B79" i="1" s="1"/>
  <c r="E89" i="1" l="1"/>
  <c r="E105" i="1" s="1"/>
  <c r="F76" i="1"/>
  <c r="F88" i="1" s="1"/>
  <c r="F104" i="1" s="1"/>
  <c r="H78" i="1"/>
  <c r="G91" i="1"/>
  <c r="G107" i="1" s="1"/>
  <c r="I79" i="1"/>
  <c r="H73" i="1"/>
  <c r="I74" i="1"/>
  <c r="B90" i="1"/>
  <c r="D80" i="1"/>
  <c r="B64" i="2"/>
  <c r="B67" i="2" s="1"/>
  <c r="B65" i="2"/>
  <c r="B66" i="2" s="1"/>
  <c r="B82" i="2" s="1"/>
  <c r="B96" i="2" s="1"/>
  <c r="C71" i="2"/>
  <c r="F65" i="1"/>
  <c r="F68" i="1" s="1"/>
  <c r="G73" i="1"/>
  <c r="H74" i="1"/>
  <c r="B77" i="1"/>
  <c r="C78" i="1"/>
  <c r="D79" i="1"/>
  <c r="E80" i="1"/>
  <c r="C64" i="2"/>
  <c r="C67" i="2" s="1"/>
  <c r="C65" i="2"/>
  <c r="C66" i="2" s="1"/>
  <c r="C85" i="2" s="1"/>
  <c r="C99" i="2" s="1"/>
  <c r="D71" i="2"/>
  <c r="D72" i="2"/>
  <c r="D73" i="2"/>
  <c r="D84" i="2" s="1"/>
  <c r="D98" i="2" s="1"/>
  <c r="D74" i="2"/>
  <c r="D85" i="2" s="1"/>
  <c r="D99" i="2" s="1"/>
  <c r="D75" i="2"/>
  <c r="D76" i="2"/>
  <c r="D77" i="2"/>
  <c r="D88" i="2" s="1"/>
  <c r="D102" i="2" s="1"/>
  <c r="D78" i="2"/>
  <c r="D89" i="2" s="1"/>
  <c r="D103" i="2" s="1"/>
  <c r="G65" i="1"/>
  <c r="G68" i="1" s="1"/>
  <c r="G66" i="1"/>
  <c r="G67" i="1" s="1"/>
  <c r="G90" i="1" s="1"/>
  <c r="G106" i="1" s="1"/>
  <c r="B76" i="1"/>
  <c r="C77" i="1"/>
  <c r="D78" i="1"/>
  <c r="E79" i="1"/>
  <c r="F80" i="1"/>
  <c r="D64" i="2"/>
  <c r="D67" i="2" s="1"/>
  <c r="D65" i="2"/>
  <c r="D66" i="2" s="1"/>
  <c r="E71" i="2"/>
  <c r="E82" i="2" s="1"/>
  <c r="E96" i="2" s="1"/>
  <c r="E72" i="2"/>
  <c r="E73" i="2"/>
  <c r="E84" i="2" s="1"/>
  <c r="E98" i="2" s="1"/>
  <c r="E74" i="2"/>
  <c r="E85" i="2" s="1"/>
  <c r="E99" i="2" s="1"/>
  <c r="E75" i="2"/>
  <c r="E86" i="2" s="1"/>
  <c r="E100" i="2" s="1"/>
  <c r="E76" i="2"/>
  <c r="E87" i="2" s="1"/>
  <c r="E101" i="2" s="1"/>
  <c r="E77" i="2"/>
  <c r="E88" i="2" s="1"/>
  <c r="E102" i="2" s="1"/>
  <c r="E78" i="2"/>
  <c r="H65" i="1"/>
  <c r="H68" i="1" s="1"/>
  <c r="H66" i="1"/>
  <c r="H67" i="1" s="1"/>
  <c r="H91" i="1" s="1"/>
  <c r="H107" i="1" s="1"/>
  <c r="B75" i="1"/>
  <c r="C76" i="1"/>
  <c r="D77" i="1"/>
  <c r="E78" i="1"/>
  <c r="F79" i="1"/>
  <c r="G80" i="1"/>
  <c r="E64" i="2"/>
  <c r="E67" i="2" s="1"/>
  <c r="F71" i="2"/>
  <c r="F82" i="2" s="1"/>
  <c r="F96" i="2" s="1"/>
  <c r="F72" i="2"/>
  <c r="F73" i="2"/>
  <c r="F84" i="2" s="1"/>
  <c r="F98" i="2" s="1"/>
  <c r="F74" i="2"/>
  <c r="F85" i="2" s="1"/>
  <c r="F99" i="2" s="1"/>
  <c r="F75" i="2"/>
  <c r="F86" i="2" s="1"/>
  <c r="F100" i="2" s="1"/>
  <c r="F76" i="2"/>
  <c r="F87" i="2" s="1"/>
  <c r="F101" i="2" s="1"/>
  <c r="F77" i="2"/>
  <c r="F78" i="2"/>
  <c r="I65" i="1"/>
  <c r="I68" i="1" s="1"/>
  <c r="B74" i="1"/>
  <c r="C75" i="1"/>
  <c r="D76" i="1"/>
  <c r="F78" i="1"/>
  <c r="F64" i="2"/>
  <c r="F67" i="2" s="1"/>
  <c r="F65" i="2"/>
  <c r="F66" i="2" s="1"/>
  <c r="I86" i="2" s="1"/>
  <c r="I100" i="2" s="1"/>
  <c r="G71" i="2"/>
  <c r="G72" i="2"/>
  <c r="G73" i="2"/>
  <c r="G84" i="2" s="1"/>
  <c r="G98" i="2" s="1"/>
  <c r="G74" i="2"/>
  <c r="G75" i="2"/>
  <c r="G86" i="2" s="1"/>
  <c r="G100" i="2" s="1"/>
  <c r="G76" i="2"/>
  <c r="G87" i="2" s="1"/>
  <c r="G101" i="2" s="1"/>
  <c r="G77" i="2"/>
  <c r="G88" i="2" s="1"/>
  <c r="G102" i="2" s="1"/>
  <c r="G78" i="2"/>
  <c r="B65" i="1"/>
  <c r="B68" i="1" s="1"/>
  <c r="B66" i="1"/>
  <c r="B67" i="1" s="1"/>
  <c r="B85" i="1" s="1"/>
  <c r="B101" i="1" s="1"/>
  <c r="B112" i="1" s="1"/>
  <c r="G64" i="2"/>
  <c r="G67" i="2" s="1"/>
  <c r="G65" i="2"/>
  <c r="G66" i="2" s="1"/>
  <c r="C87" i="2" s="1"/>
  <c r="C101" i="2" s="1"/>
  <c r="H71" i="2"/>
  <c r="H82" i="2" s="1"/>
  <c r="H96" i="2" s="1"/>
  <c r="H72" i="2"/>
  <c r="H83" i="2" s="1"/>
  <c r="H97" i="2" s="1"/>
  <c r="H73" i="2"/>
  <c r="H84" i="2" s="1"/>
  <c r="H98" i="2" s="1"/>
  <c r="H74" i="2"/>
  <c r="H85" i="2" s="1"/>
  <c r="H99" i="2" s="1"/>
  <c r="H75" i="2"/>
  <c r="H76" i="2"/>
  <c r="H87" i="2" s="1"/>
  <c r="H101" i="2" s="1"/>
  <c r="H77" i="2"/>
  <c r="H88" i="2" s="1"/>
  <c r="H102" i="2" s="1"/>
  <c r="H78" i="2"/>
  <c r="C65" i="1"/>
  <c r="C68" i="1" s="1"/>
  <c r="C66" i="1"/>
  <c r="C67" i="1" s="1"/>
  <c r="C86" i="1" s="1"/>
  <c r="C102" i="1" s="1"/>
  <c r="B80" i="1"/>
  <c r="H64" i="2"/>
  <c r="H67" i="2" s="1"/>
  <c r="H65" i="2"/>
  <c r="H66" i="2" s="1"/>
  <c r="I88" i="2" s="1"/>
  <c r="I102" i="2" s="1"/>
  <c r="I71" i="2"/>
  <c r="I73" i="2"/>
  <c r="D65" i="1"/>
  <c r="D68" i="1" s="1"/>
  <c r="I64" i="2"/>
  <c r="I67" i="2" s="1"/>
  <c r="I65" i="2"/>
  <c r="I66" i="2" s="1"/>
  <c r="I89" i="2" s="1"/>
  <c r="I103" i="2" s="1"/>
  <c r="B72" i="2"/>
  <c r="B83" i="2" s="1"/>
  <c r="B97" i="2" s="1"/>
  <c r="B73" i="2"/>
  <c r="B84" i="2" s="1"/>
  <c r="B98" i="2" s="1"/>
  <c r="B74" i="2"/>
  <c r="B85" i="2" s="1"/>
  <c r="B99" i="2" s="1"/>
  <c r="B75" i="2"/>
  <c r="B86" i="2" s="1"/>
  <c r="B100" i="2" s="1"/>
  <c r="B76" i="2"/>
  <c r="B87" i="2" s="1"/>
  <c r="B101" i="2" s="1"/>
  <c r="B77" i="2"/>
  <c r="B88" i="2" s="1"/>
  <c r="B102" i="2" s="1"/>
  <c r="I87" i="2" l="1"/>
  <c r="I101" i="2" s="1"/>
  <c r="B89" i="2"/>
  <c r="B103" i="2" s="1"/>
  <c r="I84" i="2"/>
  <c r="I98" i="2" s="1"/>
  <c r="I82" i="2"/>
  <c r="I96" i="2" s="1"/>
  <c r="H86" i="2"/>
  <c r="H100" i="2" s="1"/>
  <c r="B113" i="1"/>
  <c r="G82" i="2"/>
  <c r="G96" i="2" s="1"/>
  <c r="F89" i="2"/>
  <c r="F103" i="2" s="1"/>
  <c r="D83" i="2"/>
  <c r="D97" i="2" s="1"/>
  <c r="H86" i="1"/>
  <c r="H102" i="1" s="1"/>
  <c r="C91" i="1"/>
  <c r="C107" i="1" s="1"/>
  <c r="H85" i="1"/>
  <c r="H101" i="1" s="1"/>
  <c r="I83" i="2"/>
  <c r="I97" i="2" s="1"/>
  <c r="B92" i="1"/>
  <c r="B108" i="1" s="1"/>
  <c r="I73" i="1"/>
  <c r="I85" i="1" s="1"/>
  <c r="I101" i="1" s="1"/>
  <c r="C86" i="2"/>
  <c r="C100" i="2" s="1"/>
  <c r="G77" i="1"/>
  <c r="G89" i="1" s="1"/>
  <c r="G105" i="1" s="1"/>
  <c r="F90" i="1"/>
  <c r="F106" i="1" s="1"/>
  <c r="I77" i="1"/>
  <c r="I89" i="1" s="1"/>
  <c r="I105" i="1" s="1"/>
  <c r="F92" i="1"/>
  <c r="F108" i="1" s="1"/>
  <c r="G89" i="2"/>
  <c r="G103" i="2" s="1"/>
  <c r="F88" i="2"/>
  <c r="F102" i="2" s="1"/>
  <c r="I78" i="1"/>
  <c r="I90" i="1" s="1"/>
  <c r="I106" i="1" s="1"/>
  <c r="G92" i="1"/>
  <c r="G108" i="1" s="1"/>
  <c r="E89" i="2"/>
  <c r="E103" i="2" s="1"/>
  <c r="D82" i="2"/>
  <c r="D96" i="2" s="1"/>
  <c r="G85" i="1"/>
  <c r="G101" i="1" s="1"/>
  <c r="C88" i="2"/>
  <c r="C102" i="2" s="1"/>
  <c r="B91" i="1"/>
  <c r="C83" i="2"/>
  <c r="C97" i="2" s="1"/>
  <c r="C84" i="2"/>
  <c r="C98" i="2" s="1"/>
  <c r="D88" i="1"/>
  <c r="D104" i="1" s="1"/>
  <c r="E75" i="1"/>
  <c r="E87" i="1" s="1"/>
  <c r="E103" i="1" s="1"/>
  <c r="D89" i="1"/>
  <c r="F75" i="1"/>
  <c r="F87" i="1" s="1"/>
  <c r="F103" i="1" s="1"/>
  <c r="H76" i="1"/>
  <c r="H88" i="1" s="1"/>
  <c r="H104" i="1" s="1"/>
  <c r="E91" i="1"/>
  <c r="E107" i="1" s="1"/>
  <c r="D87" i="2"/>
  <c r="D101" i="2" s="1"/>
  <c r="I76" i="1"/>
  <c r="I88" i="1" s="1"/>
  <c r="I104" i="1" s="1"/>
  <c r="E92" i="1"/>
  <c r="E108" i="1" s="1"/>
  <c r="I86" i="1"/>
  <c r="I102" i="1" s="1"/>
  <c r="H90" i="1"/>
  <c r="H106" i="1" s="1"/>
  <c r="H77" i="1"/>
  <c r="H89" i="1" s="1"/>
  <c r="H105" i="1" s="1"/>
  <c r="F91" i="1"/>
  <c r="F107" i="1" s="1"/>
  <c r="H89" i="2"/>
  <c r="H103" i="2" s="1"/>
  <c r="G85" i="2"/>
  <c r="G99" i="2" s="1"/>
  <c r="C87" i="1"/>
  <c r="C103" i="1" s="1"/>
  <c r="D74" i="1"/>
  <c r="D86" i="1" s="1"/>
  <c r="C88" i="1"/>
  <c r="E74" i="1"/>
  <c r="E86" i="1" s="1"/>
  <c r="E102" i="1" s="1"/>
  <c r="D90" i="1"/>
  <c r="D106" i="1" s="1"/>
  <c r="G75" i="1"/>
  <c r="G87" i="1" s="1"/>
  <c r="G103" i="1" s="1"/>
  <c r="D86" i="2"/>
  <c r="D100" i="2" s="1"/>
  <c r="D91" i="1"/>
  <c r="D107" i="1" s="1"/>
  <c r="H75" i="1"/>
  <c r="H87" i="1" s="1"/>
  <c r="H103" i="1" s="1"/>
  <c r="B106" i="2"/>
  <c r="C92" i="1"/>
  <c r="C108" i="1" s="1"/>
  <c r="I85" i="2"/>
  <c r="I99" i="2" s="1"/>
  <c r="C89" i="2"/>
  <c r="C103" i="2" s="1"/>
  <c r="G76" i="1"/>
  <c r="G88" i="1" s="1"/>
  <c r="G104" i="1" s="1"/>
  <c r="E90" i="1"/>
  <c r="E106" i="1" s="1"/>
  <c r="B86" i="1"/>
  <c r="B102" i="1" s="1"/>
  <c r="C73" i="1"/>
  <c r="C85" i="1" s="1"/>
  <c r="C101" i="1" s="1"/>
  <c r="F83" i="2"/>
  <c r="F97" i="2" s="1"/>
  <c r="D73" i="1"/>
  <c r="D85" i="1" s="1"/>
  <c r="D101" i="1" s="1"/>
  <c r="B87" i="1"/>
  <c r="F74" i="1"/>
  <c r="F86" i="1" s="1"/>
  <c r="F102" i="1" s="1"/>
  <c r="C89" i="1"/>
  <c r="C105" i="1" s="1"/>
  <c r="C90" i="1"/>
  <c r="G74" i="1"/>
  <c r="G86" i="1" s="1"/>
  <c r="G102" i="1" s="1"/>
  <c r="D92" i="1"/>
  <c r="D108" i="1" s="1"/>
  <c r="I75" i="1"/>
  <c r="I87" i="1" s="1"/>
  <c r="I103" i="1" s="1"/>
  <c r="H92" i="1"/>
  <c r="H108" i="1" s="1"/>
  <c r="C82" i="2"/>
  <c r="C96" i="2" s="1"/>
  <c r="B105" i="2" s="1"/>
  <c r="G83" i="2"/>
  <c r="G97" i="2" s="1"/>
  <c r="E83" i="2"/>
  <c r="E97" i="2" s="1"/>
  <c r="E73" i="1"/>
  <c r="E85" i="1" s="1"/>
  <c r="E101" i="1" s="1"/>
  <c r="B88" i="1"/>
  <c r="B104" i="1" s="1"/>
  <c r="B89" i="1"/>
  <c r="B105" i="1" s="1"/>
  <c r="F73" i="1"/>
  <c r="F85" i="1" s="1"/>
  <c r="F101" i="1" s="1"/>
  <c r="I91" i="1"/>
  <c r="I107" i="1" s="1"/>
</calcChain>
</file>

<file path=xl/sharedStrings.xml><?xml version="1.0" encoding="utf-8"?>
<sst xmlns="http://schemas.openxmlformats.org/spreadsheetml/2006/main" count="258" uniqueCount="115">
  <si>
    <t>Original Monthly Stock Prices downloaded at finance.yahoo.com</t>
  </si>
  <si>
    <t>Date - five years, monthly</t>
  </si>
  <si>
    <t>Ret_stock 1</t>
  </si>
  <si>
    <t>Ret_stock 2</t>
  </si>
  <si>
    <t>Ret_stock 3</t>
  </si>
  <si>
    <t>Ret_stock 4</t>
  </si>
  <si>
    <t>Ret_stock 5</t>
  </si>
  <si>
    <t>Ret_stock 6</t>
  </si>
  <si>
    <t>Ret_stock 7</t>
  </si>
  <si>
    <t>Ret_stock 8</t>
  </si>
  <si>
    <t>stock 1</t>
  </si>
  <si>
    <t>stock 2</t>
  </si>
  <si>
    <t>stock 3</t>
  </si>
  <si>
    <t>stock 4</t>
  </si>
  <si>
    <t>stock 5</t>
  </si>
  <si>
    <t>stock 6</t>
  </si>
  <si>
    <t>stock 7</t>
  </si>
  <si>
    <t>stock 8</t>
  </si>
  <si>
    <t>monthly_mean</t>
  </si>
  <si>
    <t>monthly_sd</t>
  </si>
  <si>
    <t>annual_std</t>
  </si>
  <si>
    <t>annual_mean</t>
  </si>
  <si>
    <t xml:space="preserve"> </t>
  </si>
  <si>
    <t>Correlation</t>
  </si>
  <si>
    <t>ret_stock 1</t>
  </si>
  <si>
    <t>ret_stock 2</t>
  </si>
  <si>
    <t>ret_stock 3</t>
  </si>
  <si>
    <t>ret_stock 4</t>
  </si>
  <si>
    <t>ret_stock 5</t>
  </si>
  <si>
    <t>ret_stock 6</t>
  </si>
  <si>
    <t>ret_stock 7</t>
  </si>
  <si>
    <t>ret_stock 8</t>
  </si>
  <si>
    <t>Covarience</t>
  </si>
  <si>
    <t>weight</t>
  </si>
  <si>
    <t>Sum - total</t>
  </si>
  <si>
    <t>results</t>
  </si>
  <si>
    <t>weight stock 1</t>
  </si>
  <si>
    <t>weight stock 2</t>
  </si>
  <si>
    <t>weight stock 3</t>
  </si>
  <si>
    <t>weight stock 4</t>
  </si>
  <si>
    <t>weight stock 5</t>
  </si>
  <si>
    <t>weight stock 6</t>
  </si>
  <si>
    <t>weight stock 7</t>
  </si>
  <si>
    <t>weight stock 8</t>
  </si>
  <si>
    <t>Bordered matrix</t>
  </si>
  <si>
    <t>Solver Results</t>
  </si>
  <si>
    <t>Sample Results based on solver</t>
  </si>
  <si>
    <t>standard deviation - portfolio</t>
  </si>
  <si>
    <t>standard deviation</t>
  </si>
  <si>
    <t>mean</t>
  </si>
  <si>
    <t>mean - portfolio</t>
  </si>
  <si>
    <t>Result 1</t>
  </si>
  <si>
    <t>Result 2</t>
  </si>
  <si>
    <t>Solver set up</t>
  </si>
  <si>
    <t>Result 3</t>
  </si>
  <si>
    <t>1) constraints: Sum of weight =1</t>
  </si>
  <si>
    <t>Result 4</t>
  </si>
  <si>
    <t>2) mean = 10% for example</t>
  </si>
  <si>
    <t>Result 5</t>
  </si>
  <si>
    <t>minimize standard devation</t>
  </si>
  <si>
    <t>Result 6</t>
  </si>
  <si>
    <t>Result 7</t>
  </si>
  <si>
    <t>Result 8</t>
  </si>
  <si>
    <t>Result 9</t>
  </si>
  <si>
    <t>Result 10</t>
  </si>
  <si>
    <t>Result 11</t>
  </si>
  <si>
    <t>Result 12</t>
  </si>
  <si>
    <t>Result 13</t>
  </si>
  <si>
    <t>Original Input downloaded at finance.yahoo.com</t>
  </si>
  <si>
    <t>Date</t>
  </si>
  <si>
    <t>return_google</t>
  </si>
  <si>
    <t>return_apple</t>
  </si>
  <si>
    <t>return_f</t>
  </si>
  <si>
    <t>return_jpm</t>
  </si>
  <si>
    <t>return_tesla</t>
  </si>
  <si>
    <t>return_pfe</t>
  </si>
  <si>
    <t>return_kmi</t>
  </si>
  <si>
    <t>return_disney</t>
  </si>
  <si>
    <t>Google price</t>
  </si>
  <si>
    <t>Apple price</t>
  </si>
  <si>
    <t>F price</t>
  </si>
  <si>
    <t>JPM price</t>
  </si>
  <si>
    <t>TESLA price</t>
  </si>
  <si>
    <t>PFE price</t>
  </si>
  <si>
    <t>KMI price</t>
  </si>
  <si>
    <t>Disney price</t>
  </si>
  <si>
    <t>Apple</t>
  </si>
  <si>
    <t>F</t>
  </si>
  <si>
    <t>jpm</t>
  </si>
  <si>
    <t>tesla</t>
  </si>
  <si>
    <t>pfe</t>
  </si>
  <si>
    <t>kmi</t>
  </si>
  <si>
    <t>disney</t>
  </si>
  <si>
    <t>Sum of weight</t>
  </si>
  <si>
    <t>std</t>
  </si>
  <si>
    <t>portfolio standard deviation</t>
  </si>
  <si>
    <t>Portfolio mean</t>
  </si>
  <si>
    <t>2) portfolio mean = 10% for example</t>
  </si>
  <si>
    <t>#) minimize portfolio's standard devation</t>
  </si>
  <si>
    <t>Efficient Frontier - Portfolios</t>
  </si>
  <si>
    <t>portfolio 1</t>
  </si>
  <si>
    <t>portfolio 2</t>
  </si>
  <si>
    <t>portfolio 3</t>
  </si>
  <si>
    <t>portfolio 4</t>
  </si>
  <si>
    <t>portfolio 5</t>
  </si>
  <si>
    <t>portfolio 6</t>
  </si>
  <si>
    <t>portfolio 7</t>
  </si>
  <si>
    <t>portfolio 8</t>
  </si>
  <si>
    <t>portfolio 9</t>
  </si>
  <si>
    <t>portfolio 10</t>
  </si>
  <si>
    <t>portfolio 11</t>
  </si>
  <si>
    <t>portfolio 12</t>
  </si>
  <si>
    <t>portfolio 13</t>
  </si>
  <si>
    <t>portfolio 14</t>
  </si>
  <si>
    <t>portfolio 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</si>
</sst>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0.00000000000"/>
    <numFmt numFmtId="165" formatCode="0.00000000"/>
    <numFmt numFmtId="166" formatCode="_(* #,##0_);_(* \(#,##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.1"/>
      <color rgb="FFFFFFFF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.1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.1"/>
      <color theme="0"/>
      <name val="Calibri"/>
      <family val="2"/>
      <scheme val="minor"/>
    </font>
    <font>
      <sz val="16"/>
      <name val="Calibri"/>
      <family val="2"/>
      <scheme val="minor"/>
    </font>
    <font>
      <sz val="10"/>
      <color theme="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5B9BD5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FF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3">
    <xf numFmtId="0" fontId="0" fillId="0" borderId="0"/>
    <xf numFmtId="9" fontId="1" fillId="0" borderId="0"/>
    <xf numFmtId="43" fontId="1" fillId="0" borderId="0"/>
  </cellStyleXfs>
  <cellXfs count="85">
    <xf numFmtId="0" fontId="0" fillId="0" borderId="0" xfId="0"/>
    <xf numFmtId="0" fontId="2" fillId="2" borderId="1" xfId="0" applyFont="1" applyFill="1" applyBorder="1"/>
    <xf numFmtId="10" fontId="0" fillId="0" borderId="1" xfId="1" applyNumberFormat="1" applyFont="1" applyBorder="1"/>
    <xf numFmtId="0" fontId="3" fillId="0" borderId="1" xfId="0" applyFont="1" applyBorder="1" applyAlignment="1">
      <alignment wrapText="1"/>
    </xf>
    <xf numFmtId="0" fontId="3" fillId="3" borderId="1" xfId="0" applyFont="1" applyFill="1" applyBorder="1" applyAlignment="1">
      <alignment wrapText="1"/>
    </xf>
    <xf numFmtId="43" fontId="0" fillId="0" borderId="0" xfId="0" applyNumberFormat="1"/>
    <xf numFmtId="14" fontId="0" fillId="0" borderId="0" xfId="0" applyNumberFormat="1"/>
    <xf numFmtId="10" fontId="0" fillId="0" borderId="0" xfId="0" applyNumberFormat="1"/>
    <xf numFmtId="0" fontId="5" fillId="0" borderId="0" xfId="0" applyFont="1"/>
    <xf numFmtId="0" fontId="2" fillId="2" borderId="0" xfId="0" applyFont="1" applyFill="1"/>
    <xf numFmtId="0" fontId="0" fillId="5" borderId="0" xfId="0" applyFill="1"/>
    <xf numFmtId="0" fontId="3" fillId="5" borderId="1" xfId="0" applyFont="1" applyFill="1" applyBorder="1" applyAlignment="1">
      <alignment wrapText="1"/>
    </xf>
    <xf numFmtId="10" fontId="3" fillId="5" borderId="1" xfId="1" applyNumberFormat="1" applyFont="1" applyFill="1" applyBorder="1" applyAlignment="1">
      <alignment wrapText="1"/>
    </xf>
    <xf numFmtId="10" fontId="0" fillId="5" borderId="1" xfId="1" applyNumberFormat="1" applyFont="1" applyFill="1" applyBorder="1"/>
    <xf numFmtId="0" fontId="3" fillId="5" borderId="0" xfId="0" applyFont="1" applyFill="1" applyAlignment="1">
      <alignment wrapText="1"/>
    </xf>
    <xf numFmtId="0" fontId="0" fillId="0" borderId="1" xfId="0" applyBorder="1"/>
    <xf numFmtId="10" fontId="0" fillId="0" borderId="0" xfId="1" applyNumberFormat="1" applyFont="1"/>
    <xf numFmtId="10" fontId="0" fillId="5" borderId="0" xfId="1" applyNumberFormat="1" applyFont="1" applyFill="1"/>
    <xf numFmtId="0" fontId="2" fillId="2" borderId="5" xfId="0" applyFont="1" applyFill="1" applyBorder="1"/>
    <xf numFmtId="0" fontId="2" fillId="2" borderId="2" xfId="0" applyFont="1" applyFill="1" applyBorder="1"/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10" fontId="0" fillId="0" borderId="0" xfId="1" applyNumberFormat="1" applyFont="1" applyAlignment="1">
      <alignment horizontal="left"/>
    </xf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/>
    </xf>
    <xf numFmtId="14" fontId="0" fillId="0" borderId="0" xfId="0" applyNumberFormat="1" applyAlignment="1">
      <alignment horizontal="center"/>
    </xf>
    <xf numFmtId="0" fontId="3" fillId="0" borderId="0" xfId="0" applyFont="1" applyAlignment="1">
      <alignment horizontal="center" wrapText="1"/>
    </xf>
    <xf numFmtId="0" fontId="2" fillId="2" borderId="4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5" borderId="0" xfId="0" applyFont="1" applyFill="1" applyAlignment="1">
      <alignment horizontal="center"/>
    </xf>
    <xf numFmtId="0" fontId="0" fillId="5" borderId="0" xfId="0" applyFill="1" applyAlignment="1">
      <alignment horizontal="center"/>
    </xf>
    <xf numFmtId="0" fontId="2" fillId="2" borderId="0" xfId="0" applyFont="1" applyFill="1" applyAlignment="1">
      <alignment horizontal="center"/>
    </xf>
    <xf numFmtId="0" fontId="0" fillId="0" borderId="1" xfId="0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43" fontId="0" fillId="0" borderId="0" xfId="2" applyFont="1"/>
    <xf numFmtId="164" fontId="0" fillId="0" borderId="0" xfId="0" applyNumberFormat="1"/>
    <xf numFmtId="165" fontId="0" fillId="0" borderId="0" xfId="0" applyNumberFormat="1"/>
    <xf numFmtId="166" fontId="0" fillId="0" borderId="0" xfId="2" applyNumberFormat="1" applyFont="1"/>
    <xf numFmtId="0" fontId="2" fillId="2" borderId="0" xfId="0" applyFont="1" applyFill="1" applyAlignment="1">
      <alignment horizontal="center" wrapText="1"/>
    </xf>
    <xf numFmtId="0" fontId="6" fillId="5" borderId="0" xfId="0" applyFont="1" applyFill="1" applyAlignment="1">
      <alignment horizontal="left"/>
    </xf>
    <xf numFmtId="0" fontId="8" fillId="0" borderId="0" xfId="0" applyFont="1" applyAlignment="1">
      <alignment horizontal="left"/>
    </xf>
    <xf numFmtId="0" fontId="4" fillId="7" borderId="0" xfId="0" applyFont="1" applyFill="1"/>
    <xf numFmtId="0" fontId="2" fillId="7" borderId="2" xfId="0" applyFont="1" applyFill="1" applyBorder="1"/>
    <xf numFmtId="10" fontId="0" fillId="0" borderId="1" xfId="1" applyNumberFormat="1" applyFont="1" applyBorder="1" applyAlignment="1">
      <alignment horizontal="center"/>
    </xf>
    <xf numFmtId="0" fontId="3" fillId="3" borderId="1" xfId="0" applyFont="1" applyFill="1" applyBorder="1" applyAlignment="1">
      <alignment horizontal="center" wrapText="1"/>
    </xf>
    <xf numFmtId="0" fontId="9" fillId="7" borderId="2" xfId="0" applyFont="1" applyFill="1" applyBorder="1" applyAlignment="1">
      <alignment horizontal="center"/>
    </xf>
    <xf numFmtId="0" fontId="4" fillId="7" borderId="0" xfId="0" applyFont="1" applyFill="1" applyAlignment="1">
      <alignment horizontal="center"/>
    </xf>
    <xf numFmtId="10" fontId="0" fillId="0" borderId="0" xfId="0" applyNumberFormat="1" applyAlignment="1">
      <alignment horizontal="center"/>
    </xf>
    <xf numFmtId="0" fontId="0" fillId="0" borderId="11" xfId="0" applyBorder="1" applyAlignment="1">
      <alignment horizontal="center" wrapText="1"/>
    </xf>
    <xf numFmtId="0" fontId="0" fillId="0" borderId="12" xfId="0" applyBorder="1" applyAlignment="1">
      <alignment horizontal="center"/>
    </xf>
    <xf numFmtId="0" fontId="0" fillId="0" borderId="7" xfId="0" applyBorder="1" applyAlignment="1">
      <alignment horizontal="center"/>
    </xf>
    <xf numFmtId="9" fontId="0" fillId="0" borderId="8" xfId="0" applyNumberFormat="1" applyBorder="1" applyAlignment="1">
      <alignment horizontal="center"/>
    </xf>
    <xf numFmtId="9" fontId="0" fillId="0" borderId="8" xfId="1" applyFont="1" applyBorder="1" applyAlignment="1">
      <alignment horizontal="center"/>
    </xf>
    <xf numFmtId="0" fontId="0" fillId="0" borderId="9" xfId="0" applyBorder="1" applyAlignment="1">
      <alignment horizontal="center"/>
    </xf>
    <xf numFmtId="9" fontId="0" fillId="0" borderId="10" xfId="1" applyFont="1" applyBorder="1" applyAlignment="1">
      <alignment horizontal="center"/>
    </xf>
    <xf numFmtId="0" fontId="4" fillId="7" borderId="11" xfId="0" applyFont="1" applyFill="1" applyBorder="1" applyAlignment="1">
      <alignment horizontal="center" wrapText="1"/>
    </xf>
    <xf numFmtId="0" fontId="4" fillId="7" borderId="12" xfId="0" applyFont="1" applyFill="1" applyBorder="1" applyAlignment="1">
      <alignment horizontal="center"/>
    </xf>
    <xf numFmtId="10" fontId="0" fillId="0" borderId="0" xfId="1" applyNumberFormat="1" applyFont="1" applyAlignment="1">
      <alignment horizontal="center"/>
    </xf>
    <xf numFmtId="10" fontId="0" fillId="0" borderId="8" xfId="1" applyNumberFormat="1" applyFont="1" applyBorder="1"/>
    <xf numFmtId="10" fontId="0" fillId="0" borderId="13" xfId="1" applyNumberFormat="1" applyFont="1" applyBorder="1"/>
    <xf numFmtId="10" fontId="0" fillId="0" borderId="10" xfId="1" applyNumberFormat="1" applyFont="1" applyBorder="1"/>
    <xf numFmtId="0" fontId="2" fillId="2" borderId="11" xfId="0" applyFont="1" applyFill="1" applyBorder="1"/>
    <xf numFmtId="10" fontId="0" fillId="0" borderId="17" xfId="1" applyNumberFormat="1" applyFont="1" applyBorder="1"/>
    <xf numFmtId="10" fontId="0" fillId="0" borderId="18" xfId="1" applyNumberFormat="1" applyFont="1" applyBorder="1"/>
    <xf numFmtId="0" fontId="0" fillId="0" borderId="19" xfId="0" applyBorder="1"/>
    <xf numFmtId="0" fontId="0" fillId="0" borderId="17" xfId="0" applyBorder="1"/>
    <xf numFmtId="0" fontId="0" fillId="0" borderId="18" xfId="0" applyBorder="1"/>
    <xf numFmtId="0" fontId="4" fillId="8" borderId="0" xfId="0" applyFont="1" applyFill="1"/>
    <xf numFmtId="0" fontId="9" fillId="8" borderId="2" xfId="0" applyFont="1" applyFill="1" applyBorder="1"/>
    <xf numFmtId="0" fontId="2" fillId="8" borderId="2" xfId="0" applyFont="1" applyFill="1" applyBorder="1"/>
    <xf numFmtId="10" fontId="0" fillId="5" borderId="1" xfId="1" applyNumberFormat="1" applyFont="1" applyFill="1" applyBorder="1" applyAlignment="1">
      <alignment horizontal="center"/>
    </xf>
    <xf numFmtId="0" fontId="2" fillId="2" borderId="6" xfId="0" applyFont="1" applyFill="1" applyBorder="1" applyAlignment="1">
      <alignment wrapText="1"/>
    </xf>
    <xf numFmtId="0" fontId="2" fillId="2" borderId="16" xfId="0" applyFont="1" applyFill="1" applyBorder="1" applyAlignment="1">
      <alignment wrapText="1"/>
    </xf>
    <xf numFmtId="0" fontId="2" fillId="2" borderId="14" xfId="0" applyFont="1" applyFill="1" applyBorder="1" applyAlignment="1">
      <alignment wrapText="1"/>
    </xf>
    <xf numFmtId="0" fontId="2" fillId="2" borderId="15" xfId="0" applyFont="1" applyFill="1" applyBorder="1" applyAlignment="1">
      <alignment wrapText="1"/>
    </xf>
    <xf numFmtId="2" fontId="0" fillId="0" borderId="0" xfId="0" applyNumberFormat="1"/>
    <xf numFmtId="0" fontId="0" fillId="0" borderId="0" xfId="0" applyAlignment="1">
      <alignment vertical="center"/>
    </xf>
    <xf numFmtId="0" fontId="11" fillId="10" borderId="20" xfId="0" applyFont="1" applyFill="1" applyBorder="1" applyAlignment="1">
      <alignment horizontal="right" wrapText="1"/>
    </xf>
    <xf numFmtId="22" fontId="11" fillId="10" borderId="20" xfId="0" applyNumberFormat="1" applyFont="1" applyFill="1" applyBorder="1" applyAlignment="1">
      <alignment horizontal="right" wrapText="1"/>
    </xf>
    <xf numFmtId="0" fontId="7" fillId="6" borderId="0" xfId="0" applyFont="1" applyFill="1" applyAlignment="1">
      <alignment horizontal="center"/>
    </xf>
    <xf numFmtId="0" fontId="0" fillId="0" borderId="0" xfId="0"/>
    <xf numFmtId="0" fontId="10" fillId="9" borderId="6" xfId="0" applyFont="1" applyFill="1" applyBorder="1" applyAlignment="1">
      <alignment horizontal="center"/>
    </xf>
    <xf numFmtId="0" fontId="0" fillId="0" borderId="16" xfId="0" applyBorder="1"/>
    <xf numFmtId="0" fontId="0" fillId="0" borderId="12" xfId="0" applyBorder="1"/>
    <xf numFmtId="0" fontId="4" fillId="4" borderId="0" xfId="0" applyFont="1" applyFill="1" applyAlignment="1">
      <alignment horizontal="center"/>
    </xf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Efficient Frontier</a:t>
            </a:r>
          </a:p>
        </c:rich>
      </c:tx>
      <c:overlay val="0"/>
      <c:spPr>
        <a:noFill/>
        <a:ln>
          <a:noFill/>
          <a:prstDash val="solid"/>
        </a:ln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'efficient frontier template'!$F$112</c:f>
              <c:strCache>
                <c:ptCount val="1"/>
                <c:pt idx="0">
                  <c:v>mean</c:v>
                </c:pt>
              </c:strCache>
            </c:strRef>
          </c:tx>
          <c:spPr>
            <a:ln w="28575" cap="rnd">
              <a:noFill/>
              <a:prstDash val="solid"/>
              <a:round/>
            </a:ln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prstDash val="solid"/>
              </a:ln>
            </c:spPr>
          </c:marker>
          <c:xVal>
            <c:numRef>
              <c:f>'efficient frontier template'!$E$113:$E$135</c:f>
              <c:numCache>
                <c:formatCode>0.00%</c:formatCode>
                <c:ptCount val="23"/>
              </c:numCache>
            </c:numRef>
          </c:xVal>
          <c:yVal>
            <c:numRef>
              <c:f>'efficient frontier template'!$F$113:$F$135</c:f>
              <c:numCache>
                <c:formatCode>0.00%</c:formatCode>
                <c:ptCount val="23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E89-475A-A60A-F6D9FDF828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4460160"/>
        <c:axId val="154462080"/>
      </c:scatterChart>
      <c:valAx>
        <c:axId val="1544601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Portfolio's Standard</a:t>
                </a:r>
                <a:r>
                  <a:rPr lang="en-US" baseline="0"/>
                  <a:t> Deviation</a:t>
                </a:r>
                <a:endParaRPr lang="en-US"/>
              </a:p>
            </c:rich>
          </c:tx>
          <c:overlay val="0"/>
          <c:spPr>
            <a:noFill/>
            <a:ln>
              <a:noFill/>
              <a:prstDash val="solid"/>
            </a:ln>
          </c:spPr>
        </c:title>
        <c:numFmt formatCode="0.0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prstDash val="solid"/>
            <a:round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4462080"/>
        <c:crosses val="autoZero"/>
        <c:crossBetween val="midCat"/>
      </c:valAx>
      <c:valAx>
        <c:axId val="154462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Portfolio's</a:t>
                </a:r>
                <a:r>
                  <a:rPr lang="en-US" baseline="0"/>
                  <a:t> Mean</a:t>
                </a:r>
                <a:endParaRPr lang="en-US"/>
              </a:p>
            </c:rich>
          </c:tx>
          <c:overlay val="0"/>
          <c:spPr>
            <a:noFill/>
            <a:ln>
              <a:noFill/>
              <a:prstDash val="solid"/>
            </a:ln>
          </c:spPr>
        </c:title>
        <c:numFmt formatCode="0.0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prstDash val="solid"/>
            <a:round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4460160"/>
        <c:crosses val="autoZero"/>
        <c:crossBetween val="midCat"/>
      </c:valAx>
    </c:plotArea>
    <c:plotVisOnly val="1"/>
    <c:dispBlanksAs val="gap"/>
    <c:showDLblsOverMax val="1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Efficient</a:t>
            </a:r>
            <a:r>
              <a:rPr lang="en-US" baseline="0"/>
              <a:t> Frontier Demonstration</a:t>
            </a:r>
            <a:endParaRPr lang="en-US"/>
          </a:p>
        </c:rich>
      </c:tx>
      <c:overlay val="0"/>
      <c:spPr>
        <a:noFill/>
        <a:ln>
          <a:noFill/>
          <a:prstDash val="solid"/>
        </a:ln>
      </c:sp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example!$E$105</c:f>
              <c:strCache>
                <c:ptCount val="1"/>
                <c:pt idx="0">
                  <c:v>Portfolio mean</c:v>
                </c:pt>
              </c:strCache>
            </c:strRef>
          </c:tx>
          <c:spPr>
            <a:ln w="19050" cap="rnd">
              <a:solidFill>
                <a:schemeClr val="accent1"/>
              </a:solidFill>
              <a:prstDash val="solid"/>
              <a:round/>
            </a:ln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prstDash val="solid"/>
              </a:ln>
            </c:spPr>
          </c:marker>
          <c:xVal>
            <c:numRef>
              <c:f>example!$D$106:$D$120</c:f>
              <c:numCache>
                <c:formatCode>General</c:formatCode>
                <c:ptCount val="15"/>
                <c:pt idx="0">
                  <c:v>0.17986298435703829</c:v>
                </c:pt>
                <c:pt idx="1">
                  <c:v>0.1753034235814338</c:v>
                </c:pt>
                <c:pt idx="2">
                  <c:v>0.17140805631121461</c:v>
                </c:pt>
                <c:pt idx="3">
                  <c:v>0.16972429506836451</c:v>
                </c:pt>
                <c:pt idx="4">
                  <c:v>0.1669090377698195</c:v>
                </c:pt>
                <c:pt idx="5">
                  <c:v>0.1632946970324152</c:v>
                </c:pt>
                <c:pt idx="6">
                  <c:v>0.1647752611183958</c:v>
                </c:pt>
                <c:pt idx="7">
                  <c:v>0.17124330946372049</c:v>
                </c:pt>
                <c:pt idx="8">
                  <c:v>0.18223986310104931</c:v>
                </c:pt>
                <c:pt idx="9">
                  <c:v>0.1875306492646491</c:v>
                </c:pt>
                <c:pt idx="10">
                  <c:v>0.1974245400543779</c:v>
                </c:pt>
                <c:pt idx="11">
                  <c:v>0.21694994772896459</c:v>
                </c:pt>
                <c:pt idx="12">
                  <c:v>0.2218939284435775</c:v>
                </c:pt>
                <c:pt idx="13">
                  <c:v>0.23402443893697211</c:v>
                </c:pt>
                <c:pt idx="14">
                  <c:v>0.2555940760177362</c:v>
                </c:pt>
              </c:numCache>
            </c:numRef>
          </c:xVal>
          <c:yVal>
            <c:numRef>
              <c:f>example!$E$106:$E$120</c:f>
              <c:numCache>
                <c:formatCode>0%</c:formatCode>
                <c:ptCount val="15"/>
                <c:pt idx="0">
                  <c:v>0.03</c:v>
                </c:pt>
                <c:pt idx="1">
                  <c:v>0.05</c:v>
                </c:pt>
                <c:pt idx="2">
                  <c:v>7.0000000000000007E-2</c:v>
                </c:pt>
                <c:pt idx="3">
                  <c:v>0.08</c:v>
                </c:pt>
                <c:pt idx="4">
                  <c:v>0.1</c:v>
                </c:pt>
                <c:pt idx="5">
                  <c:v>0.15</c:v>
                </c:pt>
                <c:pt idx="6">
                  <c:v>0.2</c:v>
                </c:pt>
                <c:pt idx="7">
                  <c:v>0.25</c:v>
                </c:pt>
                <c:pt idx="8">
                  <c:v>0.3</c:v>
                </c:pt>
                <c:pt idx="9">
                  <c:v>0.32</c:v>
                </c:pt>
                <c:pt idx="10">
                  <c:v>0.35</c:v>
                </c:pt>
                <c:pt idx="11">
                  <c:v>0.4</c:v>
                </c:pt>
                <c:pt idx="12">
                  <c:v>0.42</c:v>
                </c:pt>
                <c:pt idx="13">
                  <c:v>0.45</c:v>
                </c:pt>
                <c:pt idx="14">
                  <c:v>0.5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B1F1-4E5E-8156-C38033902B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9060608"/>
        <c:axId val="169103744"/>
      </c:scatterChart>
      <c:valAx>
        <c:axId val="1690606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Portfolio</a:t>
                </a:r>
                <a:r>
                  <a:rPr lang="en-US" baseline="0"/>
                  <a:t> standard deviation</a:t>
                </a:r>
                <a:endParaRPr lang="en-US"/>
              </a:p>
            </c:rich>
          </c:tx>
          <c:overlay val="0"/>
          <c:spPr>
            <a:noFill/>
            <a:ln>
              <a:noFill/>
              <a:prstDash val="solid"/>
            </a:ln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prstDash val="solid"/>
            <a:round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9103744"/>
        <c:crosses val="autoZero"/>
        <c:crossBetween val="midCat"/>
      </c:valAx>
      <c:valAx>
        <c:axId val="1691037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Portfolio</a:t>
                </a:r>
                <a:r>
                  <a:rPr lang="en-US" baseline="0"/>
                  <a:t> Mean</a:t>
                </a:r>
                <a:endParaRPr lang="en-US"/>
              </a:p>
            </c:rich>
          </c:tx>
          <c:overlay val="0"/>
          <c:spPr>
            <a:noFill/>
            <a:ln>
              <a:noFill/>
              <a:prstDash val="solid"/>
            </a:ln>
          </c:spPr>
        </c:title>
        <c:numFmt formatCode="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prstDash val="solid"/>
            <a:round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9060608"/>
        <c:crosses val="autoZero"/>
        <c:crossBetween val="midCat"/>
      </c:valAx>
    </c:plotArea>
    <c:plotVisOnly val="1"/>
    <c:dispBlanksAs val="gap"/>
    <c:showDLblsOverMax val="1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393700</xdr:colOff>
      <xdr:row>110</xdr:row>
      <xdr:rowOff>114300</xdr:rowOff>
    </xdr:from>
    <xdr:to>
      <xdr:col>13</xdr:col>
      <xdr:colOff>393700</xdr:colOff>
      <xdr:row>125</xdr:row>
      <xdr:rowOff>95250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126</xdr:row>
      <xdr:rowOff>0</xdr:rowOff>
    </xdr:from>
    <xdr:to>
      <xdr:col>3</xdr:col>
      <xdr:colOff>477520</xdr:colOff>
      <xdr:row>141</xdr:row>
      <xdr:rowOff>6350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24371300"/>
          <a:ext cx="5454650" cy="2768600"/>
        </a:xfrm>
        <a:prstGeom prst="rect">
          <a:avLst/>
        </a:prstGeom>
        <a:noFill/>
        <a:ln>
          <a:prstDash val="solid"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231775</xdr:colOff>
      <xdr:row>104</xdr:row>
      <xdr:rowOff>409575</xdr:rowOff>
    </xdr:from>
    <xdr:to>
      <xdr:col>11</xdr:col>
      <xdr:colOff>263525</xdr:colOff>
      <xdr:row>119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37"/>
  <sheetViews>
    <sheetView tabSelected="1" topLeftCell="A92" workbookViewId="0">
      <selection activeCell="B112" sqref="B112"/>
    </sheetView>
  </sheetViews>
  <sheetFormatPr defaultRowHeight="14.4" x14ac:dyDescent="0.3"/>
  <cols>
    <col min="1" max="1" width="18.44140625" style="23" customWidth="1"/>
    <col min="2" max="2" width="27.88671875" customWidth="1"/>
    <col min="3" max="3" width="25" customWidth="1"/>
    <col min="4" max="4" width="44.33203125" customWidth="1"/>
    <col min="5" max="5" width="26.6640625" customWidth="1"/>
    <col min="6" max="6" width="26.109375" customWidth="1"/>
    <col min="7" max="7" width="27.88671875" customWidth="1"/>
    <col min="8" max="8" width="23" customWidth="1"/>
    <col min="9" max="9" width="26.44140625" customWidth="1"/>
    <col min="10" max="18" width="15.44140625" customWidth="1"/>
  </cols>
  <sheetData>
    <row r="1" spans="1:18" ht="28.8" customHeight="1" x14ac:dyDescent="0.55000000000000004">
      <c r="J1" s="79" t="s">
        <v>0</v>
      </c>
      <c r="K1" s="80"/>
      <c r="L1" s="80"/>
      <c r="M1" s="80"/>
      <c r="N1" s="80"/>
      <c r="O1" s="80"/>
      <c r="P1" s="80"/>
      <c r="Q1" s="80"/>
      <c r="R1" s="80"/>
    </row>
    <row r="2" spans="1:18" ht="31.8" customHeight="1" thickBot="1" x14ac:dyDescent="0.35">
      <c r="A2" s="33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t="s">
        <v>10</v>
      </c>
      <c r="K2" t="s">
        <v>11</v>
      </c>
      <c r="L2" t="s">
        <v>12</v>
      </c>
      <c r="M2" t="s">
        <v>13</v>
      </c>
      <c r="N2" t="s">
        <v>14</v>
      </c>
      <c r="O2" t="s">
        <v>15</v>
      </c>
      <c r="P2" t="s">
        <v>16</v>
      </c>
      <c r="Q2" t="s">
        <v>17</v>
      </c>
    </row>
    <row r="3" spans="1:18" ht="15" customHeight="1" thickBot="1" x14ac:dyDescent="0.35">
      <c r="A3" s="78">
        <v>44225.666666666657</v>
      </c>
      <c r="B3" s="2"/>
      <c r="C3" s="2"/>
      <c r="D3" s="2"/>
      <c r="E3" s="2"/>
      <c r="F3" s="2"/>
      <c r="G3" s="2"/>
      <c r="H3" s="2"/>
      <c r="I3" s="2"/>
      <c r="J3" s="77"/>
      <c r="K3" s="77"/>
      <c r="L3" s="77"/>
      <c r="M3" s="77"/>
      <c r="N3" s="77"/>
      <c r="O3" s="77"/>
      <c r="P3" s="77"/>
      <c r="Q3" s="77"/>
    </row>
    <row r="4" spans="1:18" ht="15" customHeight="1" thickBot="1" x14ac:dyDescent="0.35">
      <c r="A4" s="78">
        <v>44253.666666666657</v>
      </c>
      <c r="B4" s="2" t="e">
        <f t="shared" ref="B4:B14" si="0">J4/J3-1</f>
        <v>#DIV/0!</v>
      </c>
      <c r="C4" s="2" t="e">
        <f t="shared" ref="C4:C14" si="1">K4/K3-1</f>
        <v>#DIV/0!</v>
      </c>
      <c r="D4" s="2" t="e">
        <f t="shared" ref="D4:D14" si="2">L4/L3-1</f>
        <v>#DIV/0!</v>
      </c>
      <c r="E4" s="2" t="e">
        <f t="shared" ref="E4:E14" si="3">M4/M3-1</f>
        <v>#DIV/0!</v>
      </c>
      <c r="F4" s="2" t="e">
        <f t="shared" ref="F4:F14" si="4">N4/N3-1</f>
        <v>#DIV/0!</v>
      </c>
      <c r="G4" s="2" t="e">
        <f t="shared" ref="G4:G14" si="5">O4/O3-1</f>
        <v>#DIV/0!</v>
      </c>
      <c r="H4" s="2" t="e">
        <f t="shared" ref="H4:H14" si="6">P4/P3-1</f>
        <v>#DIV/0!</v>
      </c>
      <c r="I4" s="2" t="e">
        <f t="shared" ref="I4:I14" si="7">Q4/Q3-1</f>
        <v>#DIV/0!</v>
      </c>
      <c r="J4" s="77"/>
      <c r="K4" s="77"/>
      <c r="L4" s="77"/>
      <c r="M4" s="77"/>
      <c r="N4" s="77"/>
      <c r="O4" s="77"/>
      <c r="P4" s="77"/>
      <c r="Q4" s="77"/>
    </row>
    <row r="5" spans="1:18" ht="15" customHeight="1" thickBot="1" x14ac:dyDescent="0.35">
      <c r="A5" s="78">
        <v>44286.666666666657</v>
      </c>
      <c r="B5" s="2" t="e">
        <f t="shared" si="0"/>
        <v>#DIV/0!</v>
      </c>
      <c r="C5" s="2" t="e">
        <f t="shared" si="1"/>
        <v>#DIV/0!</v>
      </c>
      <c r="D5" s="2" t="e">
        <f t="shared" si="2"/>
        <v>#DIV/0!</v>
      </c>
      <c r="E5" s="2" t="e">
        <f t="shared" si="3"/>
        <v>#DIV/0!</v>
      </c>
      <c r="F5" s="2" t="e">
        <f t="shared" si="4"/>
        <v>#DIV/0!</v>
      </c>
      <c r="G5" s="2" t="e">
        <f t="shared" si="5"/>
        <v>#DIV/0!</v>
      </c>
      <c r="H5" s="2" t="e">
        <f t="shared" si="6"/>
        <v>#DIV/0!</v>
      </c>
      <c r="I5" s="2" t="e">
        <f t="shared" si="7"/>
        <v>#DIV/0!</v>
      </c>
      <c r="J5" s="77"/>
      <c r="K5" s="77"/>
      <c r="L5" s="77"/>
      <c r="M5" s="77"/>
      <c r="N5" s="77"/>
      <c r="O5" s="77"/>
      <c r="P5" s="77"/>
      <c r="Q5" s="77"/>
    </row>
    <row r="6" spans="1:18" ht="15" customHeight="1" thickBot="1" x14ac:dyDescent="0.35">
      <c r="A6" s="78">
        <v>44316.666666666657</v>
      </c>
      <c r="B6" s="2" t="e">
        <f t="shared" si="0"/>
        <v>#DIV/0!</v>
      </c>
      <c r="C6" s="2" t="e">
        <f t="shared" si="1"/>
        <v>#DIV/0!</v>
      </c>
      <c r="D6" s="2" t="e">
        <f t="shared" si="2"/>
        <v>#DIV/0!</v>
      </c>
      <c r="E6" s="2" t="e">
        <f t="shared" si="3"/>
        <v>#DIV/0!</v>
      </c>
      <c r="F6" s="2" t="e">
        <f t="shared" si="4"/>
        <v>#DIV/0!</v>
      </c>
      <c r="G6" s="2" t="e">
        <f t="shared" si="5"/>
        <v>#DIV/0!</v>
      </c>
      <c r="H6" s="2" t="e">
        <f t="shared" si="6"/>
        <v>#DIV/0!</v>
      </c>
      <c r="I6" s="2" t="e">
        <f t="shared" si="7"/>
        <v>#DIV/0!</v>
      </c>
      <c r="J6" s="77"/>
      <c r="K6" s="77"/>
      <c r="L6" s="77"/>
      <c r="M6" s="77"/>
      <c r="N6" s="77"/>
      <c r="O6" s="77"/>
      <c r="P6" s="77"/>
      <c r="Q6" s="77"/>
    </row>
    <row r="7" spans="1:18" ht="15" customHeight="1" thickBot="1" x14ac:dyDescent="0.35">
      <c r="A7" s="78">
        <v>44344.666666666657</v>
      </c>
      <c r="B7" s="2" t="e">
        <f t="shared" si="0"/>
        <v>#DIV/0!</v>
      </c>
      <c r="C7" s="2" t="e">
        <f t="shared" si="1"/>
        <v>#DIV/0!</v>
      </c>
      <c r="D7" s="2" t="e">
        <f t="shared" si="2"/>
        <v>#DIV/0!</v>
      </c>
      <c r="E7" s="2" t="e">
        <f t="shared" si="3"/>
        <v>#DIV/0!</v>
      </c>
      <c r="F7" s="2" t="e">
        <f t="shared" si="4"/>
        <v>#DIV/0!</v>
      </c>
      <c r="G7" s="2" t="e">
        <f t="shared" si="5"/>
        <v>#DIV/0!</v>
      </c>
      <c r="H7" s="2" t="e">
        <f t="shared" si="6"/>
        <v>#DIV/0!</v>
      </c>
      <c r="I7" s="2" t="e">
        <f t="shared" si="7"/>
        <v>#DIV/0!</v>
      </c>
      <c r="J7" s="77"/>
      <c r="K7" s="77"/>
      <c r="L7" s="77"/>
      <c r="M7" s="77"/>
      <c r="N7" s="77"/>
      <c r="O7" s="77"/>
      <c r="P7" s="77"/>
      <c r="Q7" s="77"/>
    </row>
    <row r="8" spans="1:18" ht="15" customHeight="1" thickBot="1" x14ac:dyDescent="0.35">
      <c r="A8" s="78">
        <v>44377.666666666657</v>
      </c>
      <c r="B8" s="2" t="e">
        <f t="shared" si="0"/>
        <v>#DIV/0!</v>
      </c>
      <c r="C8" s="2" t="e">
        <f t="shared" si="1"/>
        <v>#DIV/0!</v>
      </c>
      <c r="D8" s="2" t="e">
        <f t="shared" si="2"/>
        <v>#DIV/0!</v>
      </c>
      <c r="E8" s="2" t="e">
        <f t="shared" si="3"/>
        <v>#DIV/0!</v>
      </c>
      <c r="F8" s="2" t="e">
        <f t="shared" si="4"/>
        <v>#DIV/0!</v>
      </c>
      <c r="G8" s="2" t="e">
        <f t="shared" si="5"/>
        <v>#DIV/0!</v>
      </c>
      <c r="H8" s="2" t="e">
        <f t="shared" si="6"/>
        <v>#DIV/0!</v>
      </c>
      <c r="I8" s="2" t="e">
        <f t="shared" si="7"/>
        <v>#DIV/0!</v>
      </c>
      <c r="J8" s="77"/>
      <c r="K8" s="77"/>
      <c r="L8" s="77"/>
      <c r="M8" s="77"/>
      <c r="N8" s="77"/>
      <c r="O8" s="77"/>
      <c r="P8" s="77"/>
      <c r="Q8" s="77"/>
    </row>
    <row r="9" spans="1:18" ht="15" customHeight="1" thickBot="1" x14ac:dyDescent="0.35">
      <c r="A9" s="78">
        <v>44407.666666666657</v>
      </c>
      <c r="B9" s="2" t="e">
        <f t="shared" si="0"/>
        <v>#DIV/0!</v>
      </c>
      <c r="C9" s="2" t="e">
        <f t="shared" si="1"/>
        <v>#DIV/0!</v>
      </c>
      <c r="D9" s="2" t="e">
        <f t="shared" si="2"/>
        <v>#DIV/0!</v>
      </c>
      <c r="E9" s="2" t="e">
        <f t="shared" si="3"/>
        <v>#DIV/0!</v>
      </c>
      <c r="F9" s="2" t="e">
        <f t="shared" si="4"/>
        <v>#DIV/0!</v>
      </c>
      <c r="G9" s="2" t="e">
        <f t="shared" si="5"/>
        <v>#DIV/0!</v>
      </c>
      <c r="H9" s="2" t="e">
        <f t="shared" si="6"/>
        <v>#DIV/0!</v>
      </c>
      <c r="I9" s="2" t="e">
        <f t="shared" si="7"/>
        <v>#DIV/0!</v>
      </c>
      <c r="J9" s="77"/>
      <c r="K9" s="77"/>
      <c r="L9" s="77"/>
      <c r="M9" s="77"/>
      <c r="N9" s="77"/>
      <c r="O9" s="77"/>
      <c r="P9" s="77"/>
      <c r="Q9" s="77"/>
    </row>
    <row r="10" spans="1:18" ht="15" customHeight="1" thickBot="1" x14ac:dyDescent="0.35">
      <c r="A10" s="78">
        <v>44439.666666666657</v>
      </c>
      <c r="B10" s="2" t="e">
        <f t="shared" si="0"/>
        <v>#DIV/0!</v>
      </c>
      <c r="C10" s="2" t="e">
        <f t="shared" si="1"/>
        <v>#DIV/0!</v>
      </c>
      <c r="D10" s="2" t="e">
        <f t="shared" si="2"/>
        <v>#DIV/0!</v>
      </c>
      <c r="E10" s="2" t="e">
        <f t="shared" si="3"/>
        <v>#DIV/0!</v>
      </c>
      <c r="F10" s="2" t="e">
        <f t="shared" si="4"/>
        <v>#DIV/0!</v>
      </c>
      <c r="G10" s="2" t="e">
        <f t="shared" si="5"/>
        <v>#DIV/0!</v>
      </c>
      <c r="H10" s="2" t="e">
        <f t="shared" si="6"/>
        <v>#DIV/0!</v>
      </c>
      <c r="I10" s="2" t="e">
        <f t="shared" si="7"/>
        <v>#DIV/0!</v>
      </c>
      <c r="J10" s="77"/>
      <c r="K10" s="77"/>
      <c r="L10" s="77"/>
      <c r="M10" s="77"/>
      <c r="N10" s="77"/>
      <c r="O10" s="77"/>
      <c r="P10" s="77"/>
      <c r="Q10" s="77"/>
    </row>
    <row r="11" spans="1:18" ht="15" customHeight="1" thickBot="1" x14ac:dyDescent="0.35">
      <c r="A11" s="78">
        <v>44469.666666666657</v>
      </c>
      <c r="B11" s="2" t="e">
        <f t="shared" si="0"/>
        <v>#DIV/0!</v>
      </c>
      <c r="C11" s="2" t="e">
        <f t="shared" si="1"/>
        <v>#DIV/0!</v>
      </c>
      <c r="D11" s="2" t="e">
        <f t="shared" si="2"/>
        <v>#DIV/0!</v>
      </c>
      <c r="E11" s="2" t="e">
        <f t="shared" si="3"/>
        <v>#DIV/0!</v>
      </c>
      <c r="F11" s="2" t="e">
        <f t="shared" si="4"/>
        <v>#DIV/0!</v>
      </c>
      <c r="G11" s="2" t="e">
        <f t="shared" si="5"/>
        <v>#DIV/0!</v>
      </c>
      <c r="H11" s="2" t="e">
        <f t="shared" si="6"/>
        <v>#DIV/0!</v>
      </c>
      <c r="I11" s="2" t="e">
        <f t="shared" si="7"/>
        <v>#DIV/0!</v>
      </c>
      <c r="J11" s="77"/>
      <c r="K11" s="77"/>
      <c r="L11" s="77"/>
      <c r="M11" s="77"/>
      <c r="N11" s="77"/>
      <c r="O11" s="77"/>
      <c r="P11" s="77"/>
      <c r="Q11" s="77"/>
    </row>
    <row r="12" spans="1:18" ht="15" customHeight="1" thickBot="1" x14ac:dyDescent="0.35">
      <c r="A12" s="78">
        <v>44498.666666666657</v>
      </c>
      <c r="B12" s="2" t="e">
        <f t="shared" si="0"/>
        <v>#DIV/0!</v>
      </c>
      <c r="C12" s="2" t="e">
        <f t="shared" si="1"/>
        <v>#DIV/0!</v>
      </c>
      <c r="D12" s="2" t="e">
        <f t="shared" si="2"/>
        <v>#DIV/0!</v>
      </c>
      <c r="E12" s="2" t="e">
        <f t="shared" si="3"/>
        <v>#DIV/0!</v>
      </c>
      <c r="F12" s="2" t="e">
        <f t="shared" si="4"/>
        <v>#DIV/0!</v>
      </c>
      <c r="G12" s="2" t="e">
        <f t="shared" si="5"/>
        <v>#DIV/0!</v>
      </c>
      <c r="H12" s="2" t="e">
        <f t="shared" si="6"/>
        <v>#DIV/0!</v>
      </c>
      <c r="I12" s="2" t="e">
        <f t="shared" si="7"/>
        <v>#DIV/0!</v>
      </c>
      <c r="J12" s="77"/>
      <c r="K12" s="77"/>
      <c r="L12" s="77"/>
      <c r="M12" s="77"/>
      <c r="N12" s="77"/>
      <c r="O12" s="77"/>
      <c r="P12" s="77"/>
      <c r="Q12" s="77"/>
    </row>
    <row r="13" spans="1:18" ht="15" customHeight="1" thickBot="1" x14ac:dyDescent="0.35">
      <c r="A13" s="78">
        <v>44530.666666666657</v>
      </c>
      <c r="B13" s="2" t="e">
        <f t="shared" si="0"/>
        <v>#DIV/0!</v>
      </c>
      <c r="C13" s="2" t="e">
        <f t="shared" si="1"/>
        <v>#DIV/0!</v>
      </c>
      <c r="D13" s="2" t="e">
        <f t="shared" si="2"/>
        <v>#DIV/0!</v>
      </c>
      <c r="E13" s="2" t="e">
        <f t="shared" si="3"/>
        <v>#DIV/0!</v>
      </c>
      <c r="F13" s="2" t="e">
        <f t="shared" si="4"/>
        <v>#DIV/0!</v>
      </c>
      <c r="G13" s="2" t="e">
        <f t="shared" si="5"/>
        <v>#DIV/0!</v>
      </c>
      <c r="H13" s="2" t="e">
        <f t="shared" si="6"/>
        <v>#DIV/0!</v>
      </c>
      <c r="I13" s="2" t="e">
        <f t="shared" si="7"/>
        <v>#DIV/0!</v>
      </c>
      <c r="J13" s="77"/>
      <c r="K13" s="77"/>
      <c r="L13" s="77"/>
      <c r="M13" s="77"/>
      <c r="N13" s="77"/>
      <c r="O13" s="77"/>
      <c r="P13" s="77"/>
      <c r="Q13" s="77"/>
    </row>
    <row r="14" spans="1:18" ht="15" customHeight="1" thickBot="1" x14ac:dyDescent="0.35">
      <c r="A14" s="78">
        <v>44561.666666666657</v>
      </c>
      <c r="B14" s="2" t="e">
        <f t="shared" si="0"/>
        <v>#DIV/0!</v>
      </c>
      <c r="C14" s="2" t="e">
        <f t="shared" si="1"/>
        <v>#DIV/0!</v>
      </c>
      <c r="D14" s="2" t="e">
        <f t="shared" si="2"/>
        <v>#DIV/0!</v>
      </c>
      <c r="E14" s="2" t="e">
        <f t="shared" si="3"/>
        <v>#DIV/0!</v>
      </c>
      <c r="F14" s="2" t="e">
        <f t="shared" si="4"/>
        <v>#DIV/0!</v>
      </c>
      <c r="G14" s="2" t="e">
        <f t="shared" si="5"/>
        <v>#DIV/0!</v>
      </c>
      <c r="H14" s="2" t="e">
        <f t="shared" si="6"/>
        <v>#DIV/0!</v>
      </c>
      <c r="I14" s="2" t="e">
        <f t="shared" si="7"/>
        <v>#DIV/0!</v>
      </c>
      <c r="J14" s="77"/>
      <c r="K14" s="77"/>
      <c r="L14" s="77"/>
      <c r="M14" s="77"/>
      <c r="N14" s="77"/>
      <c r="O14" s="77"/>
      <c r="P14" s="77"/>
      <c r="Q14" s="77"/>
    </row>
    <row r="15" spans="1:18" ht="15" customHeight="1" thickBot="1" x14ac:dyDescent="0.35">
      <c r="A15" s="78">
        <v>44592.666666666657</v>
      </c>
      <c r="B15" s="2" t="e">
        <f t="shared" ref="B15:B62" si="8">J15/J14-1</f>
        <v>#DIV/0!</v>
      </c>
      <c r="C15" s="2" t="e">
        <f t="shared" ref="C15:C62" si="9">K15/K14-1</f>
        <v>#DIV/0!</v>
      </c>
      <c r="D15" s="2" t="e">
        <f t="shared" ref="D15:D62" si="10">L15/L14-1</f>
        <v>#DIV/0!</v>
      </c>
      <c r="E15" s="2" t="e">
        <f t="shared" ref="E15:E62" si="11">M15/M14-1</f>
        <v>#DIV/0!</v>
      </c>
      <c r="F15" s="2"/>
      <c r="G15" s="2" t="e">
        <f t="shared" ref="G15:G62" si="12">O15/O14-1</f>
        <v>#DIV/0!</v>
      </c>
      <c r="H15" s="2" t="e">
        <f t="shared" ref="H15:H62" si="13">P15/P14-1</f>
        <v>#DIV/0!</v>
      </c>
      <c r="I15" s="2" t="e">
        <f t="shared" ref="I15:I62" si="14">Q15/Q14-1</f>
        <v>#DIV/0!</v>
      </c>
      <c r="J15" s="77"/>
      <c r="K15" s="77"/>
      <c r="L15" s="77"/>
      <c r="M15" s="77"/>
      <c r="N15" s="77"/>
      <c r="O15" s="77"/>
      <c r="P15" s="77"/>
      <c r="Q15" s="77"/>
    </row>
    <row r="16" spans="1:18" ht="15" customHeight="1" thickBot="1" x14ac:dyDescent="0.35">
      <c r="A16" s="78">
        <v>44620.666666666657</v>
      </c>
      <c r="B16" s="2" t="e">
        <f t="shared" si="8"/>
        <v>#DIV/0!</v>
      </c>
      <c r="C16" s="2" t="e">
        <f t="shared" si="9"/>
        <v>#DIV/0!</v>
      </c>
      <c r="D16" s="2" t="e">
        <f t="shared" si="10"/>
        <v>#DIV/0!</v>
      </c>
      <c r="E16" s="2" t="e">
        <f t="shared" si="11"/>
        <v>#DIV/0!</v>
      </c>
      <c r="F16" s="2" t="e">
        <f t="shared" ref="F16:F62" si="15">N16/N15-1</f>
        <v>#DIV/0!</v>
      </c>
      <c r="G16" s="2" t="e">
        <f t="shared" si="12"/>
        <v>#DIV/0!</v>
      </c>
      <c r="H16" s="2" t="e">
        <f t="shared" si="13"/>
        <v>#DIV/0!</v>
      </c>
      <c r="I16" s="2" t="e">
        <f t="shared" si="14"/>
        <v>#DIV/0!</v>
      </c>
      <c r="J16" s="77"/>
      <c r="K16" s="77"/>
      <c r="L16" s="77"/>
      <c r="M16" s="77"/>
      <c r="N16" s="77"/>
      <c r="O16" s="77"/>
      <c r="P16" s="77"/>
      <c r="Q16" s="77"/>
    </row>
    <row r="17" spans="1:17" ht="15" customHeight="1" thickBot="1" x14ac:dyDescent="0.35">
      <c r="A17" s="78">
        <v>44651.666666666657</v>
      </c>
      <c r="B17" s="2" t="e">
        <f t="shared" si="8"/>
        <v>#DIV/0!</v>
      </c>
      <c r="C17" s="2" t="e">
        <f t="shared" si="9"/>
        <v>#DIV/0!</v>
      </c>
      <c r="D17" s="2" t="e">
        <f t="shared" si="10"/>
        <v>#DIV/0!</v>
      </c>
      <c r="E17" s="2" t="e">
        <f t="shared" si="11"/>
        <v>#DIV/0!</v>
      </c>
      <c r="F17" s="2" t="e">
        <f t="shared" si="15"/>
        <v>#DIV/0!</v>
      </c>
      <c r="G17" s="2" t="e">
        <f t="shared" si="12"/>
        <v>#DIV/0!</v>
      </c>
      <c r="H17" s="2" t="e">
        <f t="shared" si="13"/>
        <v>#DIV/0!</v>
      </c>
      <c r="I17" s="2" t="e">
        <f t="shared" si="14"/>
        <v>#DIV/0!</v>
      </c>
      <c r="J17" s="77"/>
      <c r="K17" s="77"/>
      <c r="L17" s="77"/>
      <c r="M17" s="77"/>
      <c r="N17" s="77"/>
      <c r="O17" s="77"/>
      <c r="P17" s="77"/>
      <c r="Q17" s="77"/>
    </row>
    <row r="18" spans="1:17" ht="15" customHeight="1" thickBot="1" x14ac:dyDescent="0.35">
      <c r="A18" s="78">
        <v>44680.666666666657</v>
      </c>
      <c r="B18" s="2" t="e">
        <f t="shared" si="8"/>
        <v>#DIV/0!</v>
      </c>
      <c r="C18" s="2" t="e">
        <f t="shared" si="9"/>
        <v>#DIV/0!</v>
      </c>
      <c r="D18" s="2" t="e">
        <f t="shared" si="10"/>
        <v>#DIV/0!</v>
      </c>
      <c r="E18" s="2" t="e">
        <f t="shared" si="11"/>
        <v>#DIV/0!</v>
      </c>
      <c r="F18" s="2" t="e">
        <f t="shared" si="15"/>
        <v>#DIV/0!</v>
      </c>
      <c r="G18" s="2" t="e">
        <f t="shared" si="12"/>
        <v>#DIV/0!</v>
      </c>
      <c r="H18" s="2" t="e">
        <f t="shared" si="13"/>
        <v>#DIV/0!</v>
      </c>
      <c r="I18" s="2" t="e">
        <f t="shared" si="14"/>
        <v>#DIV/0!</v>
      </c>
      <c r="J18" s="77"/>
      <c r="K18" s="77"/>
      <c r="L18" s="77"/>
      <c r="M18" s="77"/>
      <c r="N18" s="77"/>
      <c r="O18" s="77"/>
      <c r="P18" s="77"/>
      <c r="Q18" s="77"/>
    </row>
    <row r="19" spans="1:17" ht="15" customHeight="1" thickBot="1" x14ac:dyDescent="0.35">
      <c r="A19" s="78">
        <v>44712.666666666657</v>
      </c>
      <c r="B19" s="2" t="e">
        <f t="shared" si="8"/>
        <v>#DIV/0!</v>
      </c>
      <c r="C19" s="2" t="e">
        <f t="shared" si="9"/>
        <v>#DIV/0!</v>
      </c>
      <c r="D19" s="2" t="e">
        <f t="shared" si="10"/>
        <v>#DIV/0!</v>
      </c>
      <c r="E19" s="2" t="e">
        <f t="shared" si="11"/>
        <v>#DIV/0!</v>
      </c>
      <c r="F19" s="2" t="e">
        <f t="shared" si="15"/>
        <v>#DIV/0!</v>
      </c>
      <c r="G19" s="2" t="e">
        <f t="shared" si="12"/>
        <v>#DIV/0!</v>
      </c>
      <c r="H19" s="2" t="e">
        <f t="shared" si="13"/>
        <v>#DIV/0!</v>
      </c>
      <c r="I19" s="2" t="e">
        <f t="shared" si="14"/>
        <v>#DIV/0!</v>
      </c>
      <c r="J19" s="77"/>
      <c r="K19" s="77"/>
      <c r="L19" s="77"/>
      <c r="M19" s="77"/>
      <c r="N19" s="77"/>
      <c r="O19" s="77"/>
      <c r="P19" s="77"/>
      <c r="Q19" s="77"/>
    </row>
    <row r="20" spans="1:17" ht="15" customHeight="1" thickBot="1" x14ac:dyDescent="0.35">
      <c r="A20" s="78">
        <v>44742.666666666657</v>
      </c>
      <c r="B20" s="2" t="e">
        <f t="shared" si="8"/>
        <v>#DIV/0!</v>
      </c>
      <c r="C20" s="2" t="e">
        <f t="shared" si="9"/>
        <v>#DIV/0!</v>
      </c>
      <c r="D20" s="2" t="e">
        <f t="shared" si="10"/>
        <v>#DIV/0!</v>
      </c>
      <c r="E20" s="2" t="e">
        <f t="shared" si="11"/>
        <v>#DIV/0!</v>
      </c>
      <c r="F20" s="2" t="e">
        <f t="shared" si="15"/>
        <v>#DIV/0!</v>
      </c>
      <c r="G20" s="2" t="e">
        <f t="shared" si="12"/>
        <v>#DIV/0!</v>
      </c>
      <c r="H20" s="2" t="e">
        <f t="shared" si="13"/>
        <v>#DIV/0!</v>
      </c>
      <c r="I20" s="2" t="e">
        <f t="shared" si="14"/>
        <v>#DIV/0!</v>
      </c>
      <c r="J20" s="77"/>
      <c r="K20" s="77"/>
      <c r="L20" s="77"/>
      <c r="M20" s="77"/>
      <c r="N20" s="77"/>
      <c r="O20" s="77"/>
      <c r="P20" s="77"/>
      <c r="Q20" s="77"/>
    </row>
    <row r="21" spans="1:17" ht="15" customHeight="1" thickBot="1" x14ac:dyDescent="0.35">
      <c r="A21" s="78">
        <v>44771.666666666657</v>
      </c>
      <c r="B21" s="2" t="e">
        <f t="shared" si="8"/>
        <v>#DIV/0!</v>
      </c>
      <c r="C21" s="2" t="e">
        <f t="shared" si="9"/>
        <v>#DIV/0!</v>
      </c>
      <c r="D21" s="2" t="e">
        <f t="shared" si="10"/>
        <v>#DIV/0!</v>
      </c>
      <c r="E21" s="2" t="e">
        <f t="shared" si="11"/>
        <v>#DIV/0!</v>
      </c>
      <c r="F21" s="2" t="e">
        <f t="shared" si="15"/>
        <v>#DIV/0!</v>
      </c>
      <c r="G21" s="2" t="e">
        <f t="shared" si="12"/>
        <v>#DIV/0!</v>
      </c>
      <c r="H21" s="2" t="e">
        <f t="shared" si="13"/>
        <v>#DIV/0!</v>
      </c>
      <c r="I21" s="2" t="e">
        <f t="shared" si="14"/>
        <v>#DIV/0!</v>
      </c>
      <c r="J21" s="77"/>
      <c r="K21" s="77"/>
      <c r="L21" s="77"/>
      <c r="M21" s="77"/>
      <c r="N21" s="77"/>
      <c r="O21" s="77"/>
      <c r="P21" s="77"/>
      <c r="Q21" s="77"/>
    </row>
    <row r="22" spans="1:17" ht="15" customHeight="1" thickBot="1" x14ac:dyDescent="0.35">
      <c r="A22" s="78">
        <v>44804.666666666657</v>
      </c>
      <c r="B22" s="2" t="e">
        <f t="shared" si="8"/>
        <v>#DIV/0!</v>
      </c>
      <c r="C22" s="2" t="e">
        <f t="shared" si="9"/>
        <v>#DIV/0!</v>
      </c>
      <c r="D22" s="2" t="e">
        <f t="shared" si="10"/>
        <v>#DIV/0!</v>
      </c>
      <c r="E22" s="2" t="e">
        <f t="shared" si="11"/>
        <v>#DIV/0!</v>
      </c>
      <c r="F22" s="2" t="e">
        <f t="shared" si="15"/>
        <v>#DIV/0!</v>
      </c>
      <c r="G22" s="2" t="e">
        <f t="shared" si="12"/>
        <v>#DIV/0!</v>
      </c>
      <c r="H22" s="2" t="e">
        <f t="shared" si="13"/>
        <v>#DIV/0!</v>
      </c>
      <c r="I22" s="2" t="e">
        <f t="shared" si="14"/>
        <v>#DIV/0!</v>
      </c>
      <c r="J22" s="77"/>
      <c r="K22" s="77"/>
      <c r="L22" s="77"/>
      <c r="M22" s="77"/>
      <c r="N22" s="77"/>
      <c r="O22" s="77"/>
      <c r="P22" s="77"/>
      <c r="Q22" s="77"/>
    </row>
    <row r="23" spans="1:17" ht="15" customHeight="1" thickBot="1" x14ac:dyDescent="0.35">
      <c r="A23" s="78">
        <v>44834.666666666657</v>
      </c>
      <c r="B23" s="2" t="e">
        <f t="shared" si="8"/>
        <v>#DIV/0!</v>
      </c>
      <c r="C23" s="2" t="e">
        <f t="shared" si="9"/>
        <v>#DIV/0!</v>
      </c>
      <c r="D23" s="2" t="e">
        <f t="shared" si="10"/>
        <v>#DIV/0!</v>
      </c>
      <c r="E23" s="2" t="e">
        <f t="shared" si="11"/>
        <v>#DIV/0!</v>
      </c>
      <c r="F23" s="2" t="e">
        <f t="shared" si="15"/>
        <v>#DIV/0!</v>
      </c>
      <c r="G23" s="2" t="e">
        <f t="shared" si="12"/>
        <v>#DIV/0!</v>
      </c>
      <c r="H23" s="2" t="e">
        <f t="shared" si="13"/>
        <v>#DIV/0!</v>
      </c>
      <c r="I23" s="2" t="e">
        <f t="shared" si="14"/>
        <v>#DIV/0!</v>
      </c>
      <c r="J23" s="77"/>
      <c r="K23" s="77"/>
      <c r="L23" s="77"/>
      <c r="M23" s="77"/>
      <c r="N23" s="77"/>
      <c r="O23" s="77"/>
      <c r="P23" s="77"/>
      <c r="Q23" s="77"/>
    </row>
    <row r="24" spans="1:17" ht="15" customHeight="1" thickBot="1" x14ac:dyDescent="0.35">
      <c r="A24" s="78">
        <v>44865.666666666657</v>
      </c>
      <c r="B24" s="2" t="e">
        <f t="shared" si="8"/>
        <v>#DIV/0!</v>
      </c>
      <c r="C24" s="2" t="e">
        <f t="shared" si="9"/>
        <v>#DIV/0!</v>
      </c>
      <c r="D24" s="2" t="e">
        <f t="shared" si="10"/>
        <v>#DIV/0!</v>
      </c>
      <c r="E24" s="2" t="e">
        <f t="shared" si="11"/>
        <v>#DIV/0!</v>
      </c>
      <c r="F24" s="2" t="e">
        <f t="shared" si="15"/>
        <v>#DIV/0!</v>
      </c>
      <c r="G24" s="2" t="e">
        <f t="shared" si="12"/>
        <v>#DIV/0!</v>
      </c>
      <c r="H24" s="2" t="e">
        <f t="shared" si="13"/>
        <v>#DIV/0!</v>
      </c>
      <c r="I24" s="2" t="e">
        <f t="shared" si="14"/>
        <v>#DIV/0!</v>
      </c>
      <c r="J24" s="77"/>
      <c r="K24" s="77"/>
      <c r="L24" s="77"/>
      <c r="M24" s="77"/>
      <c r="N24" s="77"/>
      <c r="O24" s="77"/>
      <c r="P24" s="77"/>
      <c r="Q24" s="77"/>
    </row>
    <row r="25" spans="1:17" ht="15" customHeight="1" thickBot="1" x14ac:dyDescent="0.35">
      <c r="A25" s="78">
        <v>44895.666666666657</v>
      </c>
      <c r="B25" s="2" t="e">
        <f t="shared" si="8"/>
        <v>#DIV/0!</v>
      </c>
      <c r="C25" s="2" t="e">
        <f t="shared" si="9"/>
        <v>#DIV/0!</v>
      </c>
      <c r="D25" s="2" t="e">
        <f t="shared" si="10"/>
        <v>#DIV/0!</v>
      </c>
      <c r="E25" s="2" t="e">
        <f t="shared" si="11"/>
        <v>#DIV/0!</v>
      </c>
      <c r="F25" s="2" t="e">
        <f t="shared" si="15"/>
        <v>#DIV/0!</v>
      </c>
      <c r="G25" s="2" t="e">
        <f t="shared" si="12"/>
        <v>#DIV/0!</v>
      </c>
      <c r="H25" s="2" t="e">
        <f t="shared" si="13"/>
        <v>#DIV/0!</v>
      </c>
      <c r="I25" s="2" t="e">
        <f t="shared" si="14"/>
        <v>#DIV/0!</v>
      </c>
      <c r="J25" s="77"/>
      <c r="K25" s="77"/>
      <c r="L25" s="77"/>
      <c r="M25" s="77"/>
      <c r="N25" s="77"/>
      <c r="O25" s="77"/>
      <c r="P25" s="77"/>
      <c r="Q25" s="77"/>
    </row>
    <row r="26" spans="1:17" ht="15" customHeight="1" thickBot="1" x14ac:dyDescent="0.35">
      <c r="A26" s="78">
        <v>44925.666666666657</v>
      </c>
      <c r="B26" s="2" t="e">
        <f t="shared" si="8"/>
        <v>#DIV/0!</v>
      </c>
      <c r="C26" s="2" t="e">
        <f t="shared" si="9"/>
        <v>#DIV/0!</v>
      </c>
      <c r="D26" s="2" t="e">
        <f t="shared" si="10"/>
        <v>#DIV/0!</v>
      </c>
      <c r="E26" s="2" t="e">
        <f t="shared" si="11"/>
        <v>#DIV/0!</v>
      </c>
      <c r="F26" s="2" t="e">
        <f t="shared" si="15"/>
        <v>#DIV/0!</v>
      </c>
      <c r="G26" s="2" t="e">
        <f t="shared" si="12"/>
        <v>#DIV/0!</v>
      </c>
      <c r="H26" s="2" t="e">
        <f t="shared" si="13"/>
        <v>#DIV/0!</v>
      </c>
      <c r="I26" s="2" t="e">
        <f t="shared" si="14"/>
        <v>#DIV/0!</v>
      </c>
      <c r="J26" s="77"/>
      <c r="K26" s="77"/>
      <c r="L26" s="77"/>
      <c r="M26" s="77"/>
      <c r="N26" s="77"/>
      <c r="O26" s="77"/>
      <c r="P26" s="77"/>
      <c r="Q26" s="77"/>
    </row>
    <row r="27" spans="1:17" ht="15" customHeight="1" thickBot="1" x14ac:dyDescent="0.35">
      <c r="A27" s="78">
        <v>44957.666666666657</v>
      </c>
      <c r="B27" s="2" t="e">
        <f t="shared" si="8"/>
        <v>#DIV/0!</v>
      </c>
      <c r="C27" s="2" t="e">
        <f t="shared" si="9"/>
        <v>#DIV/0!</v>
      </c>
      <c r="D27" s="2" t="e">
        <f t="shared" si="10"/>
        <v>#DIV/0!</v>
      </c>
      <c r="E27" s="2" t="e">
        <f t="shared" si="11"/>
        <v>#DIV/0!</v>
      </c>
      <c r="F27" s="2" t="e">
        <f t="shared" si="15"/>
        <v>#DIV/0!</v>
      </c>
      <c r="G27" s="2" t="e">
        <f t="shared" si="12"/>
        <v>#DIV/0!</v>
      </c>
      <c r="H27" s="2" t="e">
        <f t="shared" si="13"/>
        <v>#DIV/0!</v>
      </c>
      <c r="I27" s="2" t="e">
        <f t="shared" si="14"/>
        <v>#DIV/0!</v>
      </c>
      <c r="J27" s="77"/>
      <c r="K27" s="77"/>
      <c r="L27" s="77"/>
      <c r="M27" s="77"/>
      <c r="N27" s="77"/>
      <c r="O27" s="77"/>
      <c r="P27" s="77"/>
      <c r="Q27" s="77"/>
    </row>
    <row r="28" spans="1:17" ht="15" customHeight="1" thickBot="1" x14ac:dyDescent="0.35">
      <c r="A28" s="78">
        <v>44985.666666666657</v>
      </c>
      <c r="B28" s="2" t="e">
        <f t="shared" si="8"/>
        <v>#DIV/0!</v>
      </c>
      <c r="C28" s="2" t="e">
        <f t="shared" si="9"/>
        <v>#DIV/0!</v>
      </c>
      <c r="D28" s="2" t="e">
        <f t="shared" si="10"/>
        <v>#DIV/0!</v>
      </c>
      <c r="E28" s="2" t="e">
        <f t="shared" si="11"/>
        <v>#DIV/0!</v>
      </c>
      <c r="F28" s="2" t="e">
        <f t="shared" si="15"/>
        <v>#DIV/0!</v>
      </c>
      <c r="G28" s="2" t="e">
        <f t="shared" si="12"/>
        <v>#DIV/0!</v>
      </c>
      <c r="H28" s="2" t="e">
        <f t="shared" si="13"/>
        <v>#DIV/0!</v>
      </c>
      <c r="I28" s="2" t="e">
        <f t="shared" si="14"/>
        <v>#DIV/0!</v>
      </c>
      <c r="J28" s="77"/>
      <c r="K28" s="77"/>
      <c r="L28" s="77"/>
      <c r="M28" s="77"/>
      <c r="N28" s="77"/>
      <c r="O28" s="77"/>
      <c r="P28" s="77"/>
      <c r="Q28" s="77"/>
    </row>
    <row r="29" spans="1:17" ht="15" customHeight="1" thickBot="1" x14ac:dyDescent="0.35">
      <c r="A29" s="78">
        <v>45016.666666666657</v>
      </c>
      <c r="B29" s="2" t="e">
        <f t="shared" si="8"/>
        <v>#DIV/0!</v>
      </c>
      <c r="C29" s="2" t="e">
        <f t="shared" si="9"/>
        <v>#DIV/0!</v>
      </c>
      <c r="D29" s="2" t="e">
        <f t="shared" si="10"/>
        <v>#DIV/0!</v>
      </c>
      <c r="E29" s="2" t="e">
        <f t="shared" si="11"/>
        <v>#DIV/0!</v>
      </c>
      <c r="F29" s="2" t="e">
        <f t="shared" si="15"/>
        <v>#DIV/0!</v>
      </c>
      <c r="G29" s="2" t="e">
        <f t="shared" si="12"/>
        <v>#DIV/0!</v>
      </c>
      <c r="H29" s="2" t="e">
        <f t="shared" si="13"/>
        <v>#DIV/0!</v>
      </c>
      <c r="I29" s="2" t="e">
        <f t="shared" si="14"/>
        <v>#DIV/0!</v>
      </c>
      <c r="J29" s="77"/>
      <c r="K29" s="77"/>
      <c r="L29" s="77"/>
      <c r="M29" s="77"/>
      <c r="N29" s="77"/>
      <c r="O29" s="77"/>
      <c r="P29" s="77"/>
      <c r="Q29" s="77"/>
    </row>
    <row r="30" spans="1:17" ht="15" customHeight="1" thickBot="1" x14ac:dyDescent="0.35">
      <c r="A30" s="78">
        <v>45044.666666666657</v>
      </c>
      <c r="B30" s="2" t="e">
        <f t="shared" si="8"/>
        <v>#DIV/0!</v>
      </c>
      <c r="C30" s="2" t="e">
        <f t="shared" si="9"/>
        <v>#DIV/0!</v>
      </c>
      <c r="D30" s="2" t="e">
        <f t="shared" si="10"/>
        <v>#DIV/0!</v>
      </c>
      <c r="E30" s="2" t="e">
        <f t="shared" si="11"/>
        <v>#DIV/0!</v>
      </c>
      <c r="F30" s="2" t="e">
        <f t="shared" si="15"/>
        <v>#DIV/0!</v>
      </c>
      <c r="G30" s="2" t="e">
        <f t="shared" si="12"/>
        <v>#DIV/0!</v>
      </c>
      <c r="H30" s="2" t="e">
        <f t="shared" si="13"/>
        <v>#DIV/0!</v>
      </c>
      <c r="I30" s="2" t="e">
        <f t="shared" si="14"/>
        <v>#DIV/0!</v>
      </c>
      <c r="J30" s="77"/>
      <c r="K30" s="77"/>
      <c r="L30" s="77"/>
      <c r="M30" s="77"/>
      <c r="N30" s="77"/>
      <c r="O30" s="77"/>
      <c r="P30" s="77"/>
      <c r="Q30" s="77"/>
    </row>
    <row r="31" spans="1:17" ht="15" customHeight="1" thickBot="1" x14ac:dyDescent="0.35">
      <c r="A31" s="78">
        <v>45077.666666666657</v>
      </c>
      <c r="B31" s="2" t="e">
        <f t="shared" si="8"/>
        <v>#DIV/0!</v>
      </c>
      <c r="C31" s="2" t="e">
        <f t="shared" si="9"/>
        <v>#DIV/0!</v>
      </c>
      <c r="D31" s="2" t="e">
        <f t="shared" si="10"/>
        <v>#DIV/0!</v>
      </c>
      <c r="E31" s="2" t="e">
        <f t="shared" si="11"/>
        <v>#DIV/0!</v>
      </c>
      <c r="F31" s="2" t="e">
        <f t="shared" si="15"/>
        <v>#DIV/0!</v>
      </c>
      <c r="G31" s="2" t="e">
        <f t="shared" si="12"/>
        <v>#DIV/0!</v>
      </c>
      <c r="H31" s="2" t="e">
        <f t="shared" si="13"/>
        <v>#DIV/0!</v>
      </c>
      <c r="I31" s="2" t="e">
        <f t="shared" si="14"/>
        <v>#DIV/0!</v>
      </c>
      <c r="J31" s="77"/>
      <c r="K31" s="77"/>
      <c r="L31" s="77"/>
      <c r="M31" s="77"/>
      <c r="N31" s="77"/>
      <c r="O31" s="77"/>
      <c r="P31" s="77"/>
      <c r="Q31" s="77"/>
    </row>
    <row r="32" spans="1:17" ht="15" customHeight="1" thickBot="1" x14ac:dyDescent="0.35">
      <c r="A32" s="78">
        <v>45107.666666666657</v>
      </c>
      <c r="B32" s="2" t="e">
        <f t="shared" si="8"/>
        <v>#DIV/0!</v>
      </c>
      <c r="C32" s="2" t="e">
        <f t="shared" si="9"/>
        <v>#DIV/0!</v>
      </c>
      <c r="D32" s="2" t="e">
        <f t="shared" si="10"/>
        <v>#DIV/0!</v>
      </c>
      <c r="E32" s="2" t="e">
        <f t="shared" si="11"/>
        <v>#DIV/0!</v>
      </c>
      <c r="F32" s="2" t="e">
        <f t="shared" si="15"/>
        <v>#DIV/0!</v>
      </c>
      <c r="G32" s="2" t="e">
        <f t="shared" si="12"/>
        <v>#DIV/0!</v>
      </c>
      <c r="H32" s="2" t="e">
        <f t="shared" si="13"/>
        <v>#DIV/0!</v>
      </c>
      <c r="I32" s="2" t="e">
        <f t="shared" si="14"/>
        <v>#DIV/0!</v>
      </c>
      <c r="J32" s="77"/>
      <c r="K32" s="77"/>
      <c r="L32" s="77"/>
      <c r="M32" s="77"/>
      <c r="N32" s="77"/>
      <c r="O32" s="77"/>
      <c r="P32" s="77"/>
      <c r="Q32" s="77"/>
    </row>
    <row r="33" spans="1:17" ht="15" customHeight="1" thickBot="1" x14ac:dyDescent="0.35">
      <c r="A33" s="78">
        <v>45138.666666666657</v>
      </c>
      <c r="B33" s="2" t="e">
        <f t="shared" si="8"/>
        <v>#DIV/0!</v>
      </c>
      <c r="C33" s="2" t="e">
        <f t="shared" si="9"/>
        <v>#DIV/0!</v>
      </c>
      <c r="D33" s="2" t="e">
        <f t="shared" si="10"/>
        <v>#DIV/0!</v>
      </c>
      <c r="E33" s="2" t="e">
        <f t="shared" si="11"/>
        <v>#DIV/0!</v>
      </c>
      <c r="F33" s="2" t="e">
        <f t="shared" si="15"/>
        <v>#DIV/0!</v>
      </c>
      <c r="G33" s="2" t="e">
        <f t="shared" si="12"/>
        <v>#DIV/0!</v>
      </c>
      <c r="H33" s="2" t="e">
        <f t="shared" si="13"/>
        <v>#DIV/0!</v>
      </c>
      <c r="I33" s="2" t="e">
        <f t="shared" si="14"/>
        <v>#DIV/0!</v>
      </c>
      <c r="J33" s="77"/>
      <c r="K33" s="77"/>
      <c r="L33" s="77"/>
      <c r="M33" s="77"/>
      <c r="N33" s="77"/>
      <c r="O33" s="77"/>
      <c r="P33" s="77"/>
      <c r="Q33" s="77"/>
    </row>
    <row r="34" spans="1:17" ht="15" customHeight="1" thickBot="1" x14ac:dyDescent="0.35">
      <c r="A34" s="78">
        <v>45169.666666666657</v>
      </c>
      <c r="B34" s="2" t="e">
        <f t="shared" si="8"/>
        <v>#DIV/0!</v>
      </c>
      <c r="C34" s="2" t="e">
        <f t="shared" si="9"/>
        <v>#DIV/0!</v>
      </c>
      <c r="D34" s="2" t="e">
        <f t="shared" si="10"/>
        <v>#DIV/0!</v>
      </c>
      <c r="E34" s="2" t="e">
        <f t="shared" si="11"/>
        <v>#DIV/0!</v>
      </c>
      <c r="F34" s="2" t="e">
        <f t="shared" si="15"/>
        <v>#DIV/0!</v>
      </c>
      <c r="G34" s="2" t="e">
        <f t="shared" si="12"/>
        <v>#DIV/0!</v>
      </c>
      <c r="H34" s="2" t="e">
        <f t="shared" si="13"/>
        <v>#DIV/0!</v>
      </c>
      <c r="I34" s="2" t="e">
        <f t="shared" si="14"/>
        <v>#DIV/0!</v>
      </c>
      <c r="J34" s="77"/>
      <c r="K34" s="77"/>
      <c r="L34" s="77"/>
      <c r="M34" s="77"/>
      <c r="N34" s="77"/>
      <c r="O34" s="77"/>
      <c r="P34" s="77"/>
      <c r="Q34" s="77"/>
    </row>
    <row r="35" spans="1:17" ht="15" customHeight="1" thickBot="1" x14ac:dyDescent="0.35">
      <c r="A35" s="78">
        <v>45198.666666666657</v>
      </c>
      <c r="B35" s="2" t="e">
        <f t="shared" si="8"/>
        <v>#DIV/0!</v>
      </c>
      <c r="C35" s="2" t="e">
        <f t="shared" si="9"/>
        <v>#DIV/0!</v>
      </c>
      <c r="D35" s="2" t="e">
        <f t="shared" si="10"/>
        <v>#DIV/0!</v>
      </c>
      <c r="E35" s="2" t="e">
        <f t="shared" si="11"/>
        <v>#DIV/0!</v>
      </c>
      <c r="F35" s="2" t="e">
        <f t="shared" si="15"/>
        <v>#DIV/0!</v>
      </c>
      <c r="G35" s="2" t="e">
        <f t="shared" si="12"/>
        <v>#DIV/0!</v>
      </c>
      <c r="H35" s="2" t="e">
        <f t="shared" si="13"/>
        <v>#DIV/0!</v>
      </c>
      <c r="I35" s="2" t="e">
        <f t="shared" si="14"/>
        <v>#DIV/0!</v>
      </c>
      <c r="J35" s="77"/>
      <c r="K35" s="77"/>
      <c r="L35" s="77"/>
      <c r="M35" s="77"/>
      <c r="N35" s="77"/>
      <c r="O35" s="77"/>
      <c r="P35" s="77"/>
      <c r="Q35" s="77"/>
    </row>
    <row r="36" spans="1:17" ht="15" customHeight="1" thickBot="1" x14ac:dyDescent="0.35">
      <c r="A36" s="78">
        <v>45230.666666666657</v>
      </c>
      <c r="B36" s="2" t="e">
        <f t="shared" si="8"/>
        <v>#DIV/0!</v>
      </c>
      <c r="C36" s="2" t="e">
        <f t="shared" si="9"/>
        <v>#DIV/0!</v>
      </c>
      <c r="D36" s="2" t="e">
        <f t="shared" si="10"/>
        <v>#DIV/0!</v>
      </c>
      <c r="E36" s="2" t="e">
        <f t="shared" si="11"/>
        <v>#DIV/0!</v>
      </c>
      <c r="F36" s="2" t="e">
        <f t="shared" si="15"/>
        <v>#DIV/0!</v>
      </c>
      <c r="G36" s="2" t="e">
        <f t="shared" si="12"/>
        <v>#DIV/0!</v>
      </c>
      <c r="H36" s="2" t="e">
        <f t="shared" si="13"/>
        <v>#DIV/0!</v>
      </c>
      <c r="I36" s="2" t="e">
        <f t="shared" si="14"/>
        <v>#DIV/0!</v>
      </c>
      <c r="J36" s="77"/>
      <c r="K36" s="77"/>
      <c r="L36" s="77"/>
      <c r="M36" s="77"/>
      <c r="N36" s="77"/>
      <c r="O36" s="77"/>
      <c r="P36" s="77"/>
      <c r="Q36" s="77"/>
    </row>
    <row r="37" spans="1:17" ht="15" customHeight="1" thickBot="1" x14ac:dyDescent="0.35">
      <c r="A37" s="78">
        <v>45260.666666666657</v>
      </c>
      <c r="B37" s="2" t="e">
        <f t="shared" si="8"/>
        <v>#DIV/0!</v>
      </c>
      <c r="C37" s="2" t="e">
        <f t="shared" si="9"/>
        <v>#DIV/0!</v>
      </c>
      <c r="D37" s="2" t="e">
        <f t="shared" si="10"/>
        <v>#DIV/0!</v>
      </c>
      <c r="E37" s="2" t="e">
        <f t="shared" si="11"/>
        <v>#DIV/0!</v>
      </c>
      <c r="F37" s="2" t="e">
        <f t="shared" si="15"/>
        <v>#DIV/0!</v>
      </c>
      <c r="G37" s="2" t="e">
        <f t="shared" si="12"/>
        <v>#DIV/0!</v>
      </c>
      <c r="H37" s="2" t="e">
        <f t="shared" si="13"/>
        <v>#DIV/0!</v>
      </c>
      <c r="I37" s="2" t="e">
        <f t="shared" si="14"/>
        <v>#DIV/0!</v>
      </c>
      <c r="J37" s="77"/>
      <c r="K37" s="77"/>
      <c r="L37" s="77"/>
      <c r="M37" s="77"/>
      <c r="N37" s="77"/>
      <c r="O37" s="77"/>
      <c r="P37" s="77"/>
      <c r="Q37" s="77"/>
    </row>
    <row r="38" spans="1:17" ht="15" customHeight="1" thickBot="1" x14ac:dyDescent="0.35">
      <c r="A38" s="78">
        <v>45289.666666666657</v>
      </c>
      <c r="B38" s="2" t="e">
        <f t="shared" si="8"/>
        <v>#DIV/0!</v>
      </c>
      <c r="C38" s="2" t="e">
        <f t="shared" si="9"/>
        <v>#DIV/0!</v>
      </c>
      <c r="D38" s="2" t="e">
        <f t="shared" si="10"/>
        <v>#DIV/0!</v>
      </c>
      <c r="E38" s="2" t="e">
        <f t="shared" si="11"/>
        <v>#DIV/0!</v>
      </c>
      <c r="F38" s="2" t="e">
        <f t="shared" si="15"/>
        <v>#DIV/0!</v>
      </c>
      <c r="G38" s="2" t="e">
        <f t="shared" si="12"/>
        <v>#DIV/0!</v>
      </c>
      <c r="H38" s="2" t="e">
        <f t="shared" si="13"/>
        <v>#DIV/0!</v>
      </c>
      <c r="I38" s="2" t="e">
        <f t="shared" si="14"/>
        <v>#DIV/0!</v>
      </c>
      <c r="J38" s="77"/>
      <c r="K38" s="77"/>
      <c r="L38" s="77"/>
      <c r="M38" s="77"/>
      <c r="N38" s="77"/>
      <c r="O38" s="77"/>
      <c r="P38" s="77"/>
      <c r="Q38" s="77"/>
    </row>
    <row r="39" spans="1:17" ht="15" customHeight="1" thickBot="1" x14ac:dyDescent="0.35">
      <c r="A39" s="78">
        <v>45322.666666666657</v>
      </c>
      <c r="B39" s="2" t="e">
        <f t="shared" si="8"/>
        <v>#DIV/0!</v>
      </c>
      <c r="C39" s="2" t="e">
        <f t="shared" si="9"/>
        <v>#DIV/0!</v>
      </c>
      <c r="D39" s="2" t="e">
        <f t="shared" si="10"/>
        <v>#DIV/0!</v>
      </c>
      <c r="E39" s="2" t="e">
        <f t="shared" si="11"/>
        <v>#DIV/0!</v>
      </c>
      <c r="F39" s="2" t="e">
        <f t="shared" si="15"/>
        <v>#DIV/0!</v>
      </c>
      <c r="G39" s="2" t="e">
        <f t="shared" si="12"/>
        <v>#DIV/0!</v>
      </c>
      <c r="H39" s="2" t="e">
        <f t="shared" si="13"/>
        <v>#DIV/0!</v>
      </c>
      <c r="I39" s="2" t="e">
        <f t="shared" si="14"/>
        <v>#DIV/0!</v>
      </c>
      <c r="J39" s="77"/>
      <c r="K39" s="77"/>
      <c r="L39" s="77"/>
      <c r="M39" s="77"/>
      <c r="N39" s="77"/>
      <c r="O39" s="77"/>
      <c r="P39" s="77"/>
      <c r="Q39" s="77"/>
    </row>
    <row r="40" spans="1:17" ht="15" customHeight="1" thickBot="1" x14ac:dyDescent="0.35">
      <c r="A40" s="78">
        <v>45351.666666666657</v>
      </c>
      <c r="B40" s="2" t="e">
        <f t="shared" si="8"/>
        <v>#DIV/0!</v>
      </c>
      <c r="C40" s="2" t="e">
        <f t="shared" si="9"/>
        <v>#DIV/0!</v>
      </c>
      <c r="D40" s="2" t="e">
        <f t="shared" si="10"/>
        <v>#DIV/0!</v>
      </c>
      <c r="E40" s="2" t="e">
        <f t="shared" si="11"/>
        <v>#DIV/0!</v>
      </c>
      <c r="F40" s="2" t="e">
        <f t="shared" si="15"/>
        <v>#DIV/0!</v>
      </c>
      <c r="G40" s="2" t="e">
        <f t="shared" si="12"/>
        <v>#DIV/0!</v>
      </c>
      <c r="H40" s="2" t="e">
        <f t="shared" si="13"/>
        <v>#DIV/0!</v>
      </c>
      <c r="I40" s="2" t="e">
        <f t="shared" si="14"/>
        <v>#DIV/0!</v>
      </c>
      <c r="J40" s="77"/>
      <c r="K40" s="77"/>
      <c r="L40" s="77"/>
      <c r="M40" s="77"/>
      <c r="N40" s="77"/>
      <c r="O40" s="77"/>
      <c r="P40" s="77"/>
      <c r="Q40" s="77"/>
    </row>
    <row r="41" spans="1:17" ht="15" customHeight="1" thickBot="1" x14ac:dyDescent="0.35">
      <c r="A41" s="78">
        <v>45379.666666666657</v>
      </c>
      <c r="B41" s="2" t="e">
        <f t="shared" si="8"/>
        <v>#DIV/0!</v>
      </c>
      <c r="C41" s="2" t="e">
        <f t="shared" si="9"/>
        <v>#DIV/0!</v>
      </c>
      <c r="D41" s="2" t="e">
        <f t="shared" si="10"/>
        <v>#DIV/0!</v>
      </c>
      <c r="E41" s="2" t="e">
        <f t="shared" si="11"/>
        <v>#DIV/0!</v>
      </c>
      <c r="F41" s="2" t="e">
        <f t="shared" si="15"/>
        <v>#DIV/0!</v>
      </c>
      <c r="G41" s="2" t="e">
        <f t="shared" si="12"/>
        <v>#DIV/0!</v>
      </c>
      <c r="H41" s="2" t="e">
        <f t="shared" si="13"/>
        <v>#DIV/0!</v>
      </c>
      <c r="I41" s="2" t="e">
        <f t="shared" si="14"/>
        <v>#DIV/0!</v>
      </c>
      <c r="J41" s="77"/>
      <c r="K41" s="77"/>
      <c r="L41" s="77"/>
      <c r="M41" s="77"/>
      <c r="N41" s="77"/>
      <c r="O41" s="77"/>
      <c r="P41" s="77"/>
      <c r="Q41" s="77"/>
    </row>
    <row r="42" spans="1:17" ht="15" customHeight="1" thickBot="1" x14ac:dyDescent="0.35">
      <c r="A42" s="78">
        <v>45412.666666666657</v>
      </c>
      <c r="B42" s="2" t="e">
        <f t="shared" si="8"/>
        <v>#DIV/0!</v>
      </c>
      <c r="C42" s="2" t="e">
        <f t="shared" si="9"/>
        <v>#DIV/0!</v>
      </c>
      <c r="D42" s="2" t="e">
        <f t="shared" si="10"/>
        <v>#DIV/0!</v>
      </c>
      <c r="E42" s="2" t="e">
        <f t="shared" si="11"/>
        <v>#DIV/0!</v>
      </c>
      <c r="F42" s="2" t="e">
        <f t="shared" si="15"/>
        <v>#DIV/0!</v>
      </c>
      <c r="G42" s="2" t="e">
        <f t="shared" si="12"/>
        <v>#DIV/0!</v>
      </c>
      <c r="H42" s="2" t="e">
        <f t="shared" si="13"/>
        <v>#DIV/0!</v>
      </c>
      <c r="I42" s="2" t="e">
        <f t="shared" si="14"/>
        <v>#DIV/0!</v>
      </c>
      <c r="J42" s="77"/>
      <c r="K42" s="77"/>
      <c r="L42" s="77"/>
      <c r="M42" s="77"/>
      <c r="N42" s="77"/>
      <c r="O42" s="77"/>
      <c r="P42" s="77"/>
      <c r="Q42" s="77"/>
    </row>
    <row r="43" spans="1:17" ht="15" customHeight="1" thickBot="1" x14ac:dyDescent="0.35">
      <c r="A43" s="78">
        <v>45443.666666666657</v>
      </c>
      <c r="B43" s="2" t="e">
        <f t="shared" si="8"/>
        <v>#DIV/0!</v>
      </c>
      <c r="C43" s="2" t="e">
        <f t="shared" si="9"/>
        <v>#DIV/0!</v>
      </c>
      <c r="D43" s="2" t="e">
        <f t="shared" si="10"/>
        <v>#DIV/0!</v>
      </c>
      <c r="E43" s="2" t="e">
        <f t="shared" si="11"/>
        <v>#DIV/0!</v>
      </c>
      <c r="F43" s="2" t="e">
        <f t="shared" si="15"/>
        <v>#DIV/0!</v>
      </c>
      <c r="G43" s="2" t="e">
        <f t="shared" si="12"/>
        <v>#DIV/0!</v>
      </c>
      <c r="H43" s="2" t="e">
        <f t="shared" si="13"/>
        <v>#DIV/0!</v>
      </c>
      <c r="I43" s="2" t="e">
        <f t="shared" si="14"/>
        <v>#DIV/0!</v>
      </c>
      <c r="J43" s="77"/>
      <c r="K43" s="77"/>
      <c r="L43" s="77"/>
      <c r="M43" s="77"/>
      <c r="N43" s="77"/>
      <c r="O43" s="77"/>
      <c r="P43" s="77"/>
      <c r="Q43" s="77"/>
    </row>
    <row r="44" spans="1:17" ht="15" customHeight="1" thickBot="1" x14ac:dyDescent="0.35">
      <c r="A44" s="78">
        <v>45471.666666666657</v>
      </c>
      <c r="B44" s="2" t="e">
        <f t="shared" si="8"/>
        <v>#DIV/0!</v>
      </c>
      <c r="C44" s="2" t="e">
        <f t="shared" si="9"/>
        <v>#DIV/0!</v>
      </c>
      <c r="D44" s="2" t="e">
        <f t="shared" si="10"/>
        <v>#DIV/0!</v>
      </c>
      <c r="E44" s="2" t="e">
        <f t="shared" si="11"/>
        <v>#DIV/0!</v>
      </c>
      <c r="F44" s="2" t="e">
        <f t="shared" si="15"/>
        <v>#DIV/0!</v>
      </c>
      <c r="G44" s="2" t="e">
        <f t="shared" si="12"/>
        <v>#DIV/0!</v>
      </c>
      <c r="H44" s="2" t="e">
        <f t="shared" si="13"/>
        <v>#DIV/0!</v>
      </c>
      <c r="I44" s="2" t="e">
        <f t="shared" si="14"/>
        <v>#DIV/0!</v>
      </c>
      <c r="J44" s="77"/>
      <c r="K44" s="77"/>
      <c r="L44" s="77"/>
      <c r="M44" s="77"/>
      <c r="N44" s="77"/>
      <c r="O44" s="77"/>
      <c r="P44" s="77"/>
      <c r="Q44" s="77"/>
    </row>
    <row r="45" spans="1:17" ht="15" customHeight="1" thickBot="1" x14ac:dyDescent="0.35">
      <c r="A45" s="78">
        <v>45504.666666666657</v>
      </c>
      <c r="B45" s="2" t="e">
        <f t="shared" si="8"/>
        <v>#DIV/0!</v>
      </c>
      <c r="C45" s="2" t="e">
        <f t="shared" si="9"/>
        <v>#DIV/0!</v>
      </c>
      <c r="D45" s="2" t="e">
        <f t="shared" si="10"/>
        <v>#DIV/0!</v>
      </c>
      <c r="E45" s="2" t="e">
        <f t="shared" si="11"/>
        <v>#DIV/0!</v>
      </c>
      <c r="F45" s="2" t="e">
        <f t="shared" si="15"/>
        <v>#DIV/0!</v>
      </c>
      <c r="G45" s="2" t="e">
        <f t="shared" si="12"/>
        <v>#DIV/0!</v>
      </c>
      <c r="H45" s="2" t="e">
        <f t="shared" si="13"/>
        <v>#DIV/0!</v>
      </c>
      <c r="I45" s="2" t="e">
        <f t="shared" si="14"/>
        <v>#DIV/0!</v>
      </c>
      <c r="J45" s="77"/>
      <c r="K45" s="77"/>
      <c r="L45" s="77"/>
      <c r="M45" s="77"/>
      <c r="N45" s="77"/>
      <c r="O45" s="77"/>
      <c r="P45" s="77"/>
      <c r="Q45" s="77"/>
    </row>
    <row r="46" spans="1:17" ht="15" customHeight="1" thickBot="1" x14ac:dyDescent="0.35">
      <c r="A46" s="78">
        <v>45534.666666666657</v>
      </c>
      <c r="B46" s="2" t="e">
        <f t="shared" si="8"/>
        <v>#DIV/0!</v>
      </c>
      <c r="C46" s="2" t="e">
        <f t="shared" si="9"/>
        <v>#DIV/0!</v>
      </c>
      <c r="D46" s="2" t="e">
        <f t="shared" si="10"/>
        <v>#DIV/0!</v>
      </c>
      <c r="E46" s="2" t="e">
        <f t="shared" si="11"/>
        <v>#DIV/0!</v>
      </c>
      <c r="F46" s="2" t="e">
        <f t="shared" si="15"/>
        <v>#DIV/0!</v>
      </c>
      <c r="G46" s="2" t="e">
        <f t="shared" si="12"/>
        <v>#DIV/0!</v>
      </c>
      <c r="H46" s="2" t="e">
        <f t="shared" si="13"/>
        <v>#DIV/0!</v>
      </c>
      <c r="I46" s="2" t="e">
        <f t="shared" si="14"/>
        <v>#DIV/0!</v>
      </c>
      <c r="J46" s="77"/>
      <c r="K46" s="77"/>
      <c r="L46" s="77"/>
      <c r="M46" s="77"/>
      <c r="N46" s="77"/>
      <c r="O46" s="77"/>
      <c r="P46" s="77"/>
      <c r="Q46" s="77"/>
    </row>
    <row r="47" spans="1:17" ht="15" customHeight="1" thickBot="1" x14ac:dyDescent="0.35">
      <c r="A47" s="78">
        <v>45565.666666666657</v>
      </c>
      <c r="B47" s="2" t="e">
        <f t="shared" si="8"/>
        <v>#DIV/0!</v>
      </c>
      <c r="C47" s="2" t="e">
        <f t="shared" si="9"/>
        <v>#DIV/0!</v>
      </c>
      <c r="D47" s="2" t="e">
        <f t="shared" si="10"/>
        <v>#DIV/0!</v>
      </c>
      <c r="E47" s="2" t="e">
        <f t="shared" si="11"/>
        <v>#DIV/0!</v>
      </c>
      <c r="F47" s="2" t="e">
        <f t="shared" si="15"/>
        <v>#DIV/0!</v>
      </c>
      <c r="G47" s="2" t="e">
        <f t="shared" si="12"/>
        <v>#DIV/0!</v>
      </c>
      <c r="H47" s="2" t="e">
        <f t="shared" si="13"/>
        <v>#DIV/0!</v>
      </c>
      <c r="I47" s="2" t="e">
        <f t="shared" si="14"/>
        <v>#DIV/0!</v>
      </c>
      <c r="J47" s="77"/>
      <c r="K47" s="77"/>
      <c r="L47" s="77"/>
      <c r="M47" s="77"/>
      <c r="N47" s="77"/>
      <c r="O47" s="77"/>
      <c r="P47" s="77"/>
      <c r="Q47" s="77"/>
    </row>
    <row r="48" spans="1:17" ht="15" customHeight="1" thickBot="1" x14ac:dyDescent="0.35">
      <c r="A48" s="78">
        <v>45596.666666666657</v>
      </c>
      <c r="B48" s="2" t="e">
        <f t="shared" si="8"/>
        <v>#DIV/0!</v>
      </c>
      <c r="C48" s="2" t="e">
        <f t="shared" si="9"/>
        <v>#DIV/0!</v>
      </c>
      <c r="D48" s="2" t="e">
        <f t="shared" si="10"/>
        <v>#DIV/0!</v>
      </c>
      <c r="E48" s="2" t="e">
        <f t="shared" si="11"/>
        <v>#DIV/0!</v>
      </c>
      <c r="F48" s="2" t="e">
        <f t="shared" si="15"/>
        <v>#DIV/0!</v>
      </c>
      <c r="G48" s="2" t="e">
        <f t="shared" si="12"/>
        <v>#DIV/0!</v>
      </c>
      <c r="H48" s="2" t="e">
        <f t="shared" si="13"/>
        <v>#DIV/0!</v>
      </c>
      <c r="I48" s="2" t="e">
        <f t="shared" si="14"/>
        <v>#DIV/0!</v>
      </c>
      <c r="J48" s="77"/>
      <c r="K48" s="77"/>
      <c r="L48" s="77"/>
      <c r="M48" s="77"/>
      <c r="N48" s="77"/>
      <c r="O48" s="77"/>
      <c r="P48" s="77"/>
      <c r="Q48" s="77"/>
    </row>
    <row r="49" spans="1:17" ht="15" customHeight="1" thickBot="1" x14ac:dyDescent="0.35">
      <c r="A49" s="78">
        <v>45625.541666666657</v>
      </c>
      <c r="B49" s="2" t="e">
        <f t="shared" si="8"/>
        <v>#DIV/0!</v>
      </c>
      <c r="C49" s="2" t="e">
        <f t="shared" si="9"/>
        <v>#DIV/0!</v>
      </c>
      <c r="D49" s="2" t="e">
        <f t="shared" si="10"/>
        <v>#DIV/0!</v>
      </c>
      <c r="E49" s="2" t="e">
        <f t="shared" si="11"/>
        <v>#DIV/0!</v>
      </c>
      <c r="F49" s="2" t="e">
        <f t="shared" si="15"/>
        <v>#DIV/0!</v>
      </c>
      <c r="G49" s="2" t="e">
        <f t="shared" si="12"/>
        <v>#DIV/0!</v>
      </c>
      <c r="H49" s="2" t="e">
        <f t="shared" si="13"/>
        <v>#DIV/0!</v>
      </c>
      <c r="I49" s="2" t="e">
        <f t="shared" si="14"/>
        <v>#DIV/0!</v>
      </c>
      <c r="J49" s="77"/>
      <c r="K49" s="77"/>
      <c r="L49" s="77"/>
      <c r="M49" s="77"/>
      <c r="N49" s="77"/>
      <c r="O49" s="77"/>
      <c r="P49" s="77"/>
      <c r="Q49" s="77"/>
    </row>
    <row r="50" spans="1:17" ht="15" customHeight="1" thickBot="1" x14ac:dyDescent="0.35">
      <c r="A50" s="78">
        <v>45657.666666666657</v>
      </c>
      <c r="B50" s="2" t="e">
        <f t="shared" si="8"/>
        <v>#DIV/0!</v>
      </c>
      <c r="C50" s="2" t="e">
        <f t="shared" si="9"/>
        <v>#DIV/0!</v>
      </c>
      <c r="D50" s="2" t="e">
        <f t="shared" si="10"/>
        <v>#DIV/0!</v>
      </c>
      <c r="E50" s="2" t="e">
        <f t="shared" si="11"/>
        <v>#DIV/0!</v>
      </c>
      <c r="F50" s="2" t="e">
        <f t="shared" si="15"/>
        <v>#DIV/0!</v>
      </c>
      <c r="G50" s="2" t="e">
        <f t="shared" si="12"/>
        <v>#DIV/0!</v>
      </c>
      <c r="H50" s="2" t="e">
        <f t="shared" si="13"/>
        <v>#DIV/0!</v>
      </c>
      <c r="I50" s="2" t="e">
        <f t="shared" si="14"/>
        <v>#DIV/0!</v>
      </c>
      <c r="J50" s="77"/>
      <c r="K50" s="77"/>
      <c r="L50" s="77"/>
      <c r="M50" s="77"/>
      <c r="N50" s="77"/>
      <c r="O50" s="77"/>
      <c r="P50" s="77"/>
      <c r="Q50" s="77"/>
    </row>
    <row r="51" spans="1:17" ht="15" customHeight="1" thickBot="1" x14ac:dyDescent="0.35">
      <c r="A51" s="78">
        <v>45688.666666666657</v>
      </c>
      <c r="B51" s="2" t="e">
        <f t="shared" si="8"/>
        <v>#DIV/0!</v>
      </c>
      <c r="C51" s="2" t="e">
        <f t="shared" si="9"/>
        <v>#DIV/0!</v>
      </c>
      <c r="D51" s="2" t="e">
        <f t="shared" si="10"/>
        <v>#DIV/0!</v>
      </c>
      <c r="E51" s="2" t="e">
        <f t="shared" si="11"/>
        <v>#DIV/0!</v>
      </c>
      <c r="F51" s="2" t="e">
        <f t="shared" si="15"/>
        <v>#DIV/0!</v>
      </c>
      <c r="G51" s="2" t="e">
        <f t="shared" si="12"/>
        <v>#DIV/0!</v>
      </c>
      <c r="H51" s="2" t="e">
        <f t="shared" si="13"/>
        <v>#DIV/0!</v>
      </c>
      <c r="I51" s="2" t="e">
        <f t="shared" si="14"/>
        <v>#DIV/0!</v>
      </c>
      <c r="J51" s="77"/>
      <c r="K51" s="77"/>
      <c r="L51" s="77"/>
      <c r="M51" s="77"/>
      <c r="N51" s="77"/>
      <c r="O51" s="77"/>
      <c r="P51" s="77"/>
      <c r="Q51" s="77"/>
    </row>
    <row r="52" spans="1:17" ht="15" customHeight="1" thickBot="1" x14ac:dyDescent="0.35">
      <c r="A52" s="78">
        <v>45716.666666666657</v>
      </c>
      <c r="B52" s="2" t="e">
        <f t="shared" si="8"/>
        <v>#DIV/0!</v>
      </c>
      <c r="C52" s="2" t="e">
        <f t="shared" si="9"/>
        <v>#DIV/0!</v>
      </c>
      <c r="D52" s="2" t="e">
        <f t="shared" si="10"/>
        <v>#DIV/0!</v>
      </c>
      <c r="E52" s="2" t="e">
        <f t="shared" si="11"/>
        <v>#DIV/0!</v>
      </c>
      <c r="F52" s="2" t="e">
        <f t="shared" si="15"/>
        <v>#DIV/0!</v>
      </c>
      <c r="G52" s="2" t="e">
        <f t="shared" si="12"/>
        <v>#DIV/0!</v>
      </c>
      <c r="H52" s="2" t="e">
        <f t="shared" si="13"/>
        <v>#DIV/0!</v>
      </c>
      <c r="I52" s="2" t="e">
        <f t="shared" si="14"/>
        <v>#DIV/0!</v>
      </c>
      <c r="J52" s="77"/>
      <c r="K52" s="77"/>
      <c r="L52" s="77"/>
      <c r="M52" s="77"/>
      <c r="N52" s="77"/>
      <c r="O52" s="77"/>
      <c r="P52" s="77"/>
      <c r="Q52" s="77"/>
    </row>
    <row r="53" spans="1:17" ht="15" customHeight="1" thickBot="1" x14ac:dyDescent="0.35">
      <c r="A53" s="78">
        <v>45747.666666666657</v>
      </c>
      <c r="B53" s="2" t="e">
        <f t="shared" si="8"/>
        <v>#DIV/0!</v>
      </c>
      <c r="C53" s="2" t="e">
        <f t="shared" si="9"/>
        <v>#DIV/0!</v>
      </c>
      <c r="D53" s="2" t="e">
        <f t="shared" si="10"/>
        <v>#DIV/0!</v>
      </c>
      <c r="E53" s="2" t="e">
        <f t="shared" si="11"/>
        <v>#DIV/0!</v>
      </c>
      <c r="F53" s="2" t="e">
        <f t="shared" si="15"/>
        <v>#DIV/0!</v>
      </c>
      <c r="G53" s="2" t="e">
        <f t="shared" si="12"/>
        <v>#DIV/0!</v>
      </c>
      <c r="H53" s="2" t="e">
        <f t="shared" si="13"/>
        <v>#DIV/0!</v>
      </c>
      <c r="I53" s="2" t="e">
        <f t="shared" si="14"/>
        <v>#DIV/0!</v>
      </c>
      <c r="J53" s="77"/>
      <c r="K53" s="77"/>
      <c r="L53" s="77"/>
      <c r="M53" s="77"/>
      <c r="N53" s="77"/>
      <c r="O53" s="77"/>
      <c r="P53" s="77"/>
      <c r="Q53" s="77"/>
    </row>
    <row r="54" spans="1:17" ht="15" customHeight="1" thickBot="1" x14ac:dyDescent="0.35">
      <c r="A54" s="78">
        <v>45777.666666666657</v>
      </c>
      <c r="B54" s="2" t="e">
        <f t="shared" si="8"/>
        <v>#DIV/0!</v>
      </c>
      <c r="C54" s="2" t="e">
        <f t="shared" si="9"/>
        <v>#DIV/0!</v>
      </c>
      <c r="D54" s="2" t="e">
        <f t="shared" si="10"/>
        <v>#DIV/0!</v>
      </c>
      <c r="E54" s="2" t="e">
        <f t="shared" si="11"/>
        <v>#DIV/0!</v>
      </c>
      <c r="F54" s="2" t="e">
        <f t="shared" si="15"/>
        <v>#DIV/0!</v>
      </c>
      <c r="G54" s="2" t="e">
        <f t="shared" si="12"/>
        <v>#DIV/0!</v>
      </c>
      <c r="H54" s="2" t="e">
        <f t="shared" si="13"/>
        <v>#DIV/0!</v>
      </c>
      <c r="I54" s="2" t="e">
        <f t="shared" si="14"/>
        <v>#DIV/0!</v>
      </c>
      <c r="J54" s="77"/>
      <c r="K54" s="77"/>
      <c r="L54" s="77"/>
      <c r="M54" s="77"/>
      <c r="N54" s="77"/>
      <c r="O54" s="77"/>
      <c r="P54" s="77"/>
      <c r="Q54" s="77"/>
    </row>
    <row r="55" spans="1:17" ht="15" customHeight="1" thickBot="1" x14ac:dyDescent="0.35">
      <c r="A55" s="78">
        <v>45807.666666666657</v>
      </c>
      <c r="B55" s="2" t="e">
        <f t="shared" si="8"/>
        <v>#DIV/0!</v>
      </c>
      <c r="C55" s="2" t="e">
        <f t="shared" si="9"/>
        <v>#DIV/0!</v>
      </c>
      <c r="D55" s="2" t="e">
        <f t="shared" si="10"/>
        <v>#DIV/0!</v>
      </c>
      <c r="E55" s="2" t="e">
        <f t="shared" si="11"/>
        <v>#DIV/0!</v>
      </c>
      <c r="F55" s="2" t="e">
        <f t="shared" si="15"/>
        <v>#DIV/0!</v>
      </c>
      <c r="G55" s="2" t="e">
        <f t="shared" si="12"/>
        <v>#DIV/0!</v>
      </c>
      <c r="H55" s="2" t="e">
        <f t="shared" si="13"/>
        <v>#DIV/0!</v>
      </c>
      <c r="I55" s="2" t="e">
        <f t="shared" si="14"/>
        <v>#DIV/0!</v>
      </c>
      <c r="J55" s="77"/>
      <c r="K55" s="77"/>
      <c r="L55" s="77"/>
      <c r="M55" s="77"/>
      <c r="N55" s="77"/>
      <c r="O55" s="77"/>
      <c r="P55" s="77"/>
      <c r="Q55" s="77"/>
    </row>
    <row r="56" spans="1:17" ht="15" customHeight="1" thickBot="1" x14ac:dyDescent="0.35">
      <c r="A56" s="78">
        <v>45838.666666666657</v>
      </c>
      <c r="B56" s="2" t="e">
        <f t="shared" si="8"/>
        <v>#DIV/0!</v>
      </c>
      <c r="C56" s="2" t="e">
        <f t="shared" si="9"/>
        <v>#DIV/0!</v>
      </c>
      <c r="D56" s="2" t="e">
        <f t="shared" si="10"/>
        <v>#DIV/0!</v>
      </c>
      <c r="E56" s="2" t="e">
        <f t="shared" si="11"/>
        <v>#DIV/0!</v>
      </c>
      <c r="F56" s="2" t="e">
        <f t="shared" si="15"/>
        <v>#DIV/0!</v>
      </c>
      <c r="G56" s="2" t="e">
        <f t="shared" si="12"/>
        <v>#DIV/0!</v>
      </c>
      <c r="H56" s="2" t="e">
        <f t="shared" si="13"/>
        <v>#DIV/0!</v>
      </c>
      <c r="I56" s="2" t="e">
        <f t="shared" si="14"/>
        <v>#DIV/0!</v>
      </c>
      <c r="J56" s="77"/>
      <c r="K56" s="77"/>
      <c r="L56" s="77"/>
      <c r="M56" s="77"/>
      <c r="N56" s="77"/>
      <c r="O56" s="77"/>
      <c r="P56" s="77"/>
      <c r="Q56" s="77"/>
    </row>
    <row r="57" spans="1:17" ht="15" customHeight="1" thickBot="1" x14ac:dyDescent="0.35">
      <c r="A57" s="78">
        <v>45869.666666666657</v>
      </c>
      <c r="B57" s="2" t="e">
        <f t="shared" si="8"/>
        <v>#DIV/0!</v>
      </c>
      <c r="C57" s="2" t="e">
        <f t="shared" si="9"/>
        <v>#DIV/0!</v>
      </c>
      <c r="D57" s="2" t="e">
        <f t="shared" si="10"/>
        <v>#DIV/0!</v>
      </c>
      <c r="E57" s="2" t="e">
        <f t="shared" si="11"/>
        <v>#DIV/0!</v>
      </c>
      <c r="F57" s="2" t="e">
        <f t="shared" si="15"/>
        <v>#DIV/0!</v>
      </c>
      <c r="G57" s="2" t="e">
        <f t="shared" si="12"/>
        <v>#DIV/0!</v>
      </c>
      <c r="H57" s="2" t="e">
        <f t="shared" si="13"/>
        <v>#DIV/0!</v>
      </c>
      <c r="I57" s="2" t="e">
        <f t="shared" si="14"/>
        <v>#DIV/0!</v>
      </c>
      <c r="J57" s="77"/>
      <c r="K57" s="77"/>
      <c r="L57" s="77"/>
      <c r="M57" s="77"/>
      <c r="N57" s="77"/>
      <c r="O57" s="77"/>
      <c r="P57" s="77"/>
      <c r="Q57" s="77"/>
    </row>
    <row r="58" spans="1:17" ht="15" customHeight="1" thickBot="1" x14ac:dyDescent="0.35">
      <c r="A58" s="78">
        <v>45898.666666666657</v>
      </c>
      <c r="B58" s="2" t="e">
        <f t="shared" si="8"/>
        <v>#DIV/0!</v>
      </c>
      <c r="C58" s="2" t="e">
        <f t="shared" si="9"/>
        <v>#DIV/0!</v>
      </c>
      <c r="D58" s="2" t="e">
        <f t="shared" si="10"/>
        <v>#DIV/0!</v>
      </c>
      <c r="E58" s="2" t="e">
        <f t="shared" si="11"/>
        <v>#DIV/0!</v>
      </c>
      <c r="F58" s="2" t="e">
        <f t="shared" si="15"/>
        <v>#DIV/0!</v>
      </c>
      <c r="G58" s="2" t="e">
        <f t="shared" si="12"/>
        <v>#DIV/0!</v>
      </c>
      <c r="H58" s="2" t="e">
        <f t="shared" si="13"/>
        <v>#DIV/0!</v>
      </c>
      <c r="I58" s="2" t="e">
        <f t="shared" si="14"/>
        <v>#DIV/0!</v>
      </c>
      <c r="J58" s="77"/>
      <c r="K58" s="77"/>
      <c r="L58" s="77"/>
      <c r="M58" s="77"/>
      <c r="N58" s="77"/>
      <c r="O58" s="77"/>
      <c r="P58" s="77"/>
      <c r="Q58" s="77"/>
    </row>
    <row r="59" spans="1:17" ht="15" customHeight="1" thickBot="1" x14ac:dyDescent="0.35">
      <c r="A59" s="78">
        <v>45930.666666666657</v>
      </c>
      <c r="B59" s="2" t="e">
        <f t="shared" si="8"/>
        <v>#DIV/0!</v>
      </c>
      <c r="C59" s="2" t="e">
        <f t="shared" si="9"/>
        <v>#DIV/0!</v>
      </c>
      <c r="D59" s="2" t="e">
        <f t="shared" si="10"/>
        <v>#DIV/0!</v>
      </c>
      <c r="E59" s="2" t="e">
        <f t="shared" si="11"/>
        <v>#DIV/0!</v>
      </c>
      <c r="F59" s="2" t="e">
        <f t="shared" si="15"/>
        <v>#DIV/0!</v>
      </c>
      <c r="G59" s="2" t="e">
        <f t="shared" si="12"/>
        <v>#DIV/0!</v>
      </c>
      <c r="H59" s="2" t="e">
        <f t="shared" si="13"/>
        <v>#DIV/0!</v>
      </c>
      <c r="I59" s="2" t="e">
        <f t="shared" si="14"/>
        <v>#DIV/0!</v>
      </c>
      <c r="J59" s="77"/>
      <c r="K59" s="77"/>
      <c r="L59" s="77"/>
      <c r="M59" s="77"/>
      <c r="N59" s="77"/>
      <c r="O59" s="77"/>
      <c r="P59" s="77"/>
      <c r="Q59" s="77"/>
    </row>
    <row r="60" spans="1:17" ht="15" customHeight="1" thickBot="1" x14ac:dyDescent="0.35">
      <c r="A60" s="78">
        <v>45961.666666666657</v>
      </c>
      <c r="B60" s="2" t="e">
        <f t="shared" si="8"/>
        <v>#DIV/0!</v>
      </c>
      <c r="C60" s="2" t="e">
        <f t="shared" si="9"/>
        <v>#DIV/0!</v>
      </c>
      <c r="D60" s="2" t="e">
        <f t="shared" si="10"/>
        <v>#DIV/0!</v>
      </c>
      <c r="E60" s="2" t="e">
        <f t="shared" si="11"/>
        <v>#DIV/0!</v>
      </c>
      <c r="F60" s="2" t="e">
        <f t="shared" si="15"/>
        <v>#DIV/0!</v>
      </c>
      <c r="G60" s="2" t="e">
        <f t="shared" si="12"/>
        <v>#DIV/0!</v>
      </c>
      <c r="H60" s="2" t="e">
        <f t="shared" si="13"/>
        <v>#DIV/0!</v>
      </c>
      <c r="I60" s="2" t="e">
        <f t="shared" si="14"/>
        <v>#DIV/0!</v>
      </c>
      <c r="J60" s="77"/>
      <c r="K60" s="77"/>
      <c r="L60" s="77"/>
      <c r="M60" s="77"/>
      <c r="N60" s="77"/>
      <c r="O60" s="77"/>
      <c r="P60" s="77"/>
      <c r="Q60" s="77"/>
    </row>
    <row r="61" spans="1:17" ht="15" customHeight="1" thickBot="1" x14ac:dyDescent="0.35">
      <c r="A61" s="78">
        <v>45989.541666666657</v>
      </c>
      <c r="B61" s="2" t="e">
        <f t="shared" si="8"/>
        <v>#DIV/0!</v>
      </c>
      <c r="C61" s="2" t="e">
        <f t="shared" si="9"/>
        <v>#DIV/0!</v>
      </c>
      <c r="D61" s="2" t="e">
        <f t="shared" si="10"/>
        <v>#DIV/0!</v>
      </c>
      <c r="E61" s="2" t="e">
        <f t="shared" si="11"/>
        <v>#DIV/0!</v>
      </c>
      <c r="F61" s="2" t="e">
        <f t="shared" si="15"/>
        <v>#DIV/0!</v>
      </c>
      <c r="G61" s="2" t="e">
        <f t="shared" si="12"/>
        <v>#DIV/0!</v>
      </c>
      <c r="H61" s="2" t="e">
        <f t="shared" si="13"/>
        <v>#DIV/0!</v>
      </c>
      <c r="I61" s="2" t="e">
        <f t="shared" si="14"/>
        <v>#DIV/0!</v>
      </c>
      <c r="J61" s="77"/>
      <c r="K61" s="77"/>
      <c r="L61" s="77"/>
      <c r="M61" s="77"/>
      <c r="N61" s="77"/>
      <c r="O61" s="77"/>
      <c r="P61" s="77"/>
      <c r="Q61" s="77"/>
    </row>
    <row r="62" spans="1:17" ht="15" customHeight="1" thickBot="1" x14ac:dyDescent="0.35">
      <c r="A62" s="78">
        <v>46022.666666666657</v>
      </c>
      <c r="B62" s="2" t="e">
        <f t="shared" si="8"/>
        <v>#DIV/0!</v>
      </c>
      <c r="C62" s="2" t="e">
        <f t="shared" si="9"/>
        <v>#DIV/0!</v>
      </c>
      <c r="D62" s="2" t="e">
        <f t="shared" si="10"/>
        <v>#DIV/0!</v>
      </c>
      <c r="E62" s="2" t="e">
        <f t="shared" si="11"/>
        <v>#DIV/0!</v>
      </c>
      <c r="F62" s="2" t="e">
        <f t="shared" si="15"/>
        <v>#DIV/0!</v>
      </c>
      <c r="G62" s="2" t="e">
        <f t="shared" si="12"/>
        <v>#DIV/0!</v>
      </c>
      <c r="H62" s="2" t="e">
        <f t="shared" si="13"/>
        <v>#DIV/0!</v>
      </c>
      <c r="I62" s="2" t="e">
        <f t="shared" si="14"/>
        <v>#DIV/0!</v>
      </c>
      <c r="J62" s="77"/>
      <c r="K62" s="77"/>
      <c r="L62" s="77"/>
      <c r="M62" s="77"/>
      <c r="N62" s="77"/>
      <c r="O62" s="77"/>
      <c r="P62" s="77"/>
      <c r="Q62" s="77"/>
    </row>
    <row r="63" spans="1:17" x14ac:dyDescent="0.3">
      <c r="A63" s="25"/>
      <c r="B63" s="16"/>
      <c r="C63" s="16"/>
      <c r="D63" s="16"/>
      <c r="E63" s="16"/>
      <c r="F63" s="16"/>
      <c r="G63" s="16"/>
      <c r="H63" s="16"/>
      <c r="I63" s="16"/>
    </row>
    <row r="64" spans="1:17" x14ac:dyDescent="0.3">
      <c r="A64" s="26"/>
      <c r="B64" s="10"/>
      <c r="C64" s="14"/>
      <c r="D64" s="14"/>
      <c r="E64" s="14"/>
      <c r="F64" s="14"/>
      <c r="G64" s="14"/>
      <c r="H64" s="14"/>
      <c r="I64" s="14"/>
    </row>
    <row r="65" spans="1:9" ht="15.6" customHeight="1" x14ac:dyDescent="0.3">
      <c r="A65" s="27" t="s">
        <v>18</v>
      </c>
      <c r="B65" s="12" t="e">
        <f t="shared" ref="B65:I65" si="16">AVERAGE(B3:B62)</f>
        <v>#DIV/0!</v>
      </c>
      <c r="C65" s="12" t="e">
        <f t="shared" si="16"/>
        <v>#DIV/0!</v>
      </c>
      <c r="D65" s="12" t="e">
        <f t="shared" si="16"/>
        <v>#DIV/0!</v>
      </c>
      <c r="E65" s="12" t="e">
        <f t="shared" si="16"/>
        <v>#DIV/0!</v>
      </c>
      <c r="F65" s="12" t="e">
        <f t="shared" si="16"/>
        <v>#DIV/0!</v>
      </c>
      <c r="G65" s="12" t="e">
        <f t="shared" si="16"/>
        <v>#DIV/0!</v>
      </c>
      <c r="H65" s="12" t="e">
        <f t="shared" si="16"/>
        <v>#DIV/0!</v>
      </c>
      <c r="I65" s="12" t="e">
        <f t="shared" si="16"/>
        <v>#DIV/0!</v>
      </c>
    </row>
    <row r="66" spans="1:9" ht="15.6" customHeight="1" x14ac:dyDescent="0.3">
      <c r="A66" s="24" t="s">
        <v>19</v>
      </c>
      <c r="B66" s="12" t="e">
        <f t="shared" ref="B66:I66" si="17">STDEV(B3:B62)</f>
        <v>#DIV/0!</v>
      </c>
      <c r="C66" s="12" t="e">
        <f t="shared" si="17"/>
        <v>#DIV/0!</v>
      </c>
      <c r="D66" s="12" t="e">
        <f t="shared" si="17"/>
        <v>#DIV/0!</v>
      </c>
      <c r="E66" s="12" t="e">
        <f t="shared" si="17"/>
        <v>#DIV/0!</v>
      </c>
      <c r="F66" s="12" t="e">
        <f t="shared" si="17"/>
        <v>#DIV/0!</v>
      </c>
      <c r="G66" s="12" t="e">
        <f t="shared" si="17"/>
        <v>#DIV/0!</v>
      </c>
      <c r="H66" s="12" t="e">
        <f t="shared" si="17"/>
        <v>#DIV/0!</v>
      </c>
      <c r="I66" s="12" t="e">
        <f t="shared" si="17"/>
        <v>#DIV/0!</v>
      </c>
    </row>
    <row r="67" spans="1:9" ht="15.6" customHeight="1" x14ac:dyDescent="0.3">
      <c r="A67" s="24" t="s">
        <v>20</v>
      </c>
      <c r="B67" s="12" t="e">
        <f t="shared" ref="B67:I67" si="18">B66*(SQRT(12))</f>
        <v>#DIV/0!</v>
      </c>
      <c r="C67" s="12" t="e">
        <f t="shared" si="18"/>
        <v>#DIV/0!</v>
      </c>
      <c r="D67" s="12" t="e">
        <f t="shared" si="18"/>
        <v>#DIV/0!</v>
      </c>
      <c r="E67" s="12" t="e">
        <f t="shared" si="18"/>
        <v>#DIV/0!</v>
      </c>
      <c r="F67" s="12" t="e">
        <f t="shared" si="18"/>
        <v>#DIV/0!</v>
      </c>
      <c r="G67" s="12" t="e">
        <f t="shared" si="18"/>
        <v>#DIV/0!</v>
      </c>
      <c r="H67" s="12" t="e">
        <f t="shared" si="18"/>
        <v>#DIV/0!</v>
      </c>
      <c r="I67" s="12" t="e">
        <f t="shared" si="18"/>
        <v>#DIV/0!</v>
      </c>
    </row>
    <row r="68" spans="1:9" ht="15.6" customHeight="1" x14ac:dyDescent="0.3">
      <c r="A68" s="28" t="s">
        <v>21</v>
      </c>
      <c r="B68" s="13" t="e">
        <f t="shared" ref="B68:I68" si="19">(1+B65)^12 -1</f>
        <v>#DIV/0!</v>
      </c>
      <c r="C68" s="13" t="e">
        <f t="shared" si="19"/>
        <v>#DIV/0!</v>
      </c>
      <c r="D68" s="13" t="e">
        <f t="shared" si="19"/>
        <v>#DIV/0!</v>
      </c>
      <c r="E68" s="13" t="e">
        <f t="shared" si="19"/>
        <v>#DIV/0!</v>
      </c>
      <c r="F68" s="13" t="e">
        <f t="shared" si="19"/>
        <v>#DIV/0!</v>
      </c>
      <c r="G68" s="13" t="e">
        <f t="shared" si="19"/>
        <v>#DIV/0!</v>
      </c>
      <c r="H68" s="13" t="e">
        <f t="shared" si="19"/>
        <v>#DIV/0!</v>
      </c>
      <c r="I68" s="13" t="e">
        <f t="shared" si="19"/>
        <v>#DIV/0!</v>
      </c>
    </row>
    <row r="69" spans="1:9" ht="15.6" customHeight="1" x14ac:dyDescent="0.3">
      <c r="A69" s="29"/>
      <c r="B69" s="17"/>
      <c r="C69" s="17"/>
      <c r="D69" s="17"/>
      <c r="E69" s="17"/>
      <c r="F69" s="17" t="s">
        <v>22</v>
      </c>
      <c r="G69" s="17"/>
      <c r="H69" s="17"/>
      <c r="I69" s="17"/>
    </row>
    <row r="70" spans="1:9" x14ac:dyDescent="0.3">
      <c r="A70" s="30"/>
      <c r="B70" s="14"/>
      <c r="C70" s="10"/>
      <c r="D70" s="10"/>
      <c r="E70" s="10"/>
      <c r="F70" s="10"/>
      <c r="G70" s="10"/>
      <c r="H70" s="10"/>
      <c r="I70" s="10"/>
    </row>
    <row r="71" spans="1:9" ht="15.6" customHeight="1" x14ac:dyDescent="0.3">
      <c r="A71" s="31" t="s">
        <v>23</v>
      </c>
      <c r="B71" s="10"/>
      <c r="C71" s="10"/>
      <c r="D71" s="10"/>
      <c r="E71" s="10"/>
      <c r="F71" s="10"/>
      <c r="G71" s="10"/>
      <c r="H71" s="10"/>
      <c r="I71" s="10"/>
    </row>
    <row r="72" spans="1:9" ht="15.6" customHeight="1" x14ac:dyDescent="0.3">
      <c r="A72" s="32"/>
      <c r="B72" s="1" t="s">
        <v>24</v>
      </c>
      <c r="C72" s="1" t="s">
        <v>25</v>
      </c>
      <c r="D72" s="1" t="s">
        <v>26</v>
      </c>
      <c r="E72" s="1" t="s">
        <v>27</v>
      </c>
      <c r="F72" s="1" t="s">
        <v>28</v>
      </c>
      <c r="G72" s="1" t="s">
        <v>29</v>
      </c>
      <c r="H72" s="1" t="s">
        <v>30</v>
      </c>
      <c r="I72" s="1" t="s">
        <v>31</v>
      </c>
    </row>
    <row r="73" spans="1:9" ht="15.6" customHeight="1" x14ac:dyDescent="0.3">
      <c r="A73" s="24" t="s">
        <v>24</v>
      </c>
      <c r="B73" s="15">
        <v>1</v>
      </c>
      <c r="C73" s="15" t="e">
        <f>B74</f>
        <v>#DIV/0!</v>
      </c>
      <c r="D73" s="15" t="e">
        <f>B75</f>
        <v>#DIV/0!</v>
      </c>
      <c r="E73" s="15" t="e">
        <f>B76</f>
        <v>#DIV/0!</v>
      </c>
      <c r="F73" s="15" t="e">
        <f>B77</f>
        <v>#DIV/0!</v>
      </c>
      <c r="G73" s="15" t="e">
        <f>B78</f>
        <v>#DIV/0!</v>
      </c>
      <c r="H73" s="15" t="e">
        <f>B79</f>
        <v>#DIV/0!</v>
      </c>
      <c r="I73" s="15" t="e">
        <f>B80</f>
        <v>#DIV/0!</v>
      </c>
    </row>
    <row r="74" spans="1:9" ht="18.600000000000001" customHeight="1" x14ac:dyDescent="0.3">
      <c r="A74" s="24" t="s">
        <v>25</v>
      </c>
      <c r="B74" s="11" t="e">
        <f>CORREL($B$4:$B$62,C$4:C$62)</f>
        <v>#DIV/0!</v>
      </c>
      <c r="C74" s="15">
        <v>1</v>
      </c>
      <c r="D74" s="15" t="e">
        <f>C75</f>
        <v>#DIV/0!</v>
      </c>
      <c r="E74" s="15" t="e">
        <f>C76</f>
        <v>#DIV/0!</v>
      </c>
      <c r="F74" s="15" t="e">
        <f>C77</f>
        <v>#DIV/0!</v>
      </c>
      <c r="G74" s="15" t="e">
        <f>C78</f>
        <v>#DIV/0!</v>
      </c>
      <c r="H74" s="15" t="e">
        <f>C79</f>
        <v>#DIV/0!</v>
      </c>
      <c r="I74" s="15" t="e">
        <f>C80</f>
        <v>#DIV/0!</v>
      </c>
    </row>
    <row r="75" spans="1:9" ht="15.6" customHeight="1" x14ac:dyDescent="0.3">
      <c r="A75" s="24" t="s">
        <v>26</v>
      </c>
      <c r="B75" s="11" t="e">
        <f>CORREL($B$4:$B$62,D$4:D$62)</f>
        <v>#DIV/0!</v>
      </c>
      <c r="C75" s="15" t="e">
        <f>CORREL($C$4:$C$62,D$4:D$62)</f>
        <v>#DIV/0!</v>
      </c>
      <c r="D75" s="15">
        <v>1</v>
      </c>
      <c r="E75" s="15" t="e">
        <f>D76</f>
        <v>#DIV/0!</v>
      </c>
      <c r="F75" s="15" t="e">
        <f>D77</f>
        <v>#DIV/0!</v>
      </c>
      <c r="G75" s="15" t="e">
        <f>D78</f>
        <v>#DIV/0!</v>
      </c>
      <c r="H75" s="15" t="e">
        <f>D79</f>
        <v>#DIV/0!</v>
      </c>
      <c r="I75" s="15" t="e">
        <f>D80</f>
        <v>#DIV/0!</v>
      </c>
    </row>
    <row r="76" spans="1:9" ht="15.6" customHeight="1" x14ac:dyDescent="0.3">
      <c r="A76" s="24" t="s">
        <v>27</v>
      </c>
      <c r="B76" s="11" t="e">
        <f>CORREL($B$4:$B$62,E$4:E$62)</f>
        <v>#DIV/0!</v>
      </c>
      <c r="C76" s="15" t="e">
        <f>CORREL($C$4:$C$62,E$4:E$62)</f>
        <v>#DIV/0!</v>
      </c>
      <c r="D76" s="15" t="e">
        <f>CORREL($D$4:$D$62,E$4:E$62)</f>
        <v>#DIV/0!</v>
      </c>
      <c r="E76" s="15">
        <v>1</v>
      </c>
      <c r="F76" s="15" t="e">
        <f>E77</f>
        <v>#DIV/0!</v>
      </c>
      <c r="G76" s="15" t="e">
        <f>E78</f>
        <v>#DIV/0!</v>
      </c>
      <c r="H76" s="15" t="e">
        <f>E79</f>
        <v>#DIV/0!</v>
      </c>
      <c r="I76" s="15" t="e">
        <f>E80</f>
        <v>#DIV/0!</v>
      </c>
    </row>
    <row r="77" spans="1:9" ht="15.6" customHeight="1" x14ac:dyDescent="0.3">
      <c r="A77" s="24" t="s">
        <v>28</v>
      </c>
      <c r="B77" s="11" t="e">
        <f>CORREL($B$4:$B$62,F$4:F$62)</f>
        <v>#DIV/0!</v>
      </c>
      <c r="C77" s="15" t="e">
        <f>CORREL($C$4:$C$62,F$4:F$62)</f>
        <v>#DIV/0!</v>
      </c>
      <c r="D77" s="15" t="e">
        <f>CORREL($D$4:$D$62,F$4:F$62)</f>
        <v>#DIV/0!</v>
      </c>
      <c r="E77" s="15" t="e">
        <f>CORREL($E$4:$E$62,F$4:F$62)</f>
        <v>#DIV/0!</v>
      </c>
      <c r="F77" s="15">
        <v>1</v>
      </c>
      <c r="G77" s="15" t="e">
        <f>F78</f>
        <v>#DIV/0!</v>
      </c>
      <c r="H77" s="15" t="e">
        <f>F79</f>
        <v>#DIV/0!</v>
      </c>
      <c r="I77" s="15" t="e">
        <f>F80</f>
        <v>#DIV/0!</v>
      </c>
    </row>
    <row r="78" spans="1:9" ht="15.6" customHeight="1" x14ac:dyDescent="0.3">
      <c r="A78" s="24" t="s">
        <v>29</v>
      </c>
      <c r="B78" s="11" t="e">
        <f>CORREL($B$4:$B$62,G$4:G$62)</f>
        <v>#DIV/0!</v>
      </c>
      <c r="C78" s="15" t="e">
        <f>CORREL($C$4:$C$62,G$4:G$62)</f>
        <v>#DIV/0!</v>
      </c>
      <c r="D78" s="15" t="e">
        <f>CORREL($D$4:$D$62,G$4:G$62)</f>
        <v>#DIV/0!</v>
      </c>
      <c r="E78" s="15" t="e">
        <f>CORREL($E$4:$E$62,G$4:G$62)</f>
        <v>#DIV/0!</v>
      </c>
      <c r="F78" s="15" t="e">
        <f>CORREL($F$4:$F$62,G$4:G$62)</f>
        <v>#DIV/0!</v>
      </c>
      <c r="G78" s="15">
        <v>1</v>
      </c>
      <c r="H78" s="15" t="e">
        <f>G79</f>
        <v>#DIV/0!</v>
      </c>
      <c r="I78" s="15" t="e">
        <f>G80</f>
        <v>#DIV/0!</v>
      </c>
    </row>
    <row r="79" spans="1:9" ht="15.6" customHeight="1" x14ac:dyDescent="0.3">
      <c r="A79" s="24" t="s">
        <v>30</v>
      </c>
      <c r="B79" s="11" t="e">
        <f>CORREL($B$4:$B$62,H$4:H$62)</f>
        <v>#DIV/0!</v>
      </c>
      <c r="C79" s="15" t="e">
        <f>CORREL($C$4:$C$62,H$4:H$62)</f>
        <v>#DIV/0!</v>
      </c>
      <c r="D79" s="15" t="e">
        <f>CORREL($D$4:$D$62,H$4:H$62)</f>
        <v>#DIV/0!</v>
      </c>
      <c r="E79" s="15" t="e">
        <f>CORREL($E$4:$E$62,H$4:H$62)</f>
        <v>#DIV/0!</v>
      </c>
      <c r="F79" s="15" t="e">
        <f>CORREL($F$4:$F$62,H$4:H$62)</f>
        <v>#DIV/0!</v>
      </c>
      <c r="G79" s="15" t="e">
        <f>CORREL($G$4:$G$62,H$4:H$62)</f>
        <v>#DIV/0!</v>
      </c>
      <c r="H79" s="15">
        <v>1</v>
      </c>
      <c r="I79" s="15" t="e">
        <f>H80</f>
        <v>#DIV/0!</v>
      </c>
    </row>
    <row r="80" spans="1:9" ht="15.6" customHeight="1" x14ac:dyDescent="0.3">
      <c r="A80" s="24" t="s">
        <v>31</v>
      </c>
      <c r="B80" s="11" t="e">
        <f>CORREL($B$4:$B$62,I$4:I$62)</f>
        <v>#DIV/0!</v>
      </c>
      <c r="C80" s="15" t="e">
        <f>CORREL($C$4:$C$62,I$4:I$62)</f>
        <v>#DIV/0!</v>
      </c>
      <c r="D80" s="15" t="e">
        <f>CORREL($D$4:$D$62,I$4:I$62)</f>
        <v>#DIV/0!</v>
      </c>
      <c r="E80" s="15" t="e">
        <f>CORREL($E$4:$E$62,I$4:I$62)</f>
        <v>#DIV/0!</v>
      </c>
      <c r="F80" s="15" t="e">
        <f>CORREL($F$4:$F$62,I$4:I$62)</f>
        <v>#DIV/0!</v>
      </c>
      <c r="G80" s="15" t="e">
        <f>CORREL($G$4:$G$62,I$4:I$62)</f>
        <v>#DIV/0!</v>
      </c>
      <c r="H80" s="15" t="e">
        <f>CORREL($H$4:$H$62,I$4:I$62)</f>
        <v>#DIV/0!</v>
      </c>
      <c r="I80" s="15">
        <v>1</v>
      </c>
    </row>
    <row r="81" spans="1:20" ht="15.6" customHeight="1" x14ac:dyDescent="0.3">
      <c r="A81" s="29"/>
      <c r="B81" s="14"/>
      <c r="C81" s="10"/>
      <c r="D81" s="10"/>
      <c r="E81" s="10"/>
      <c r="F81" s="10"/>
      <c r="G81" s="10"/>
      <c r="H81" s="10"/>
      <c r="I81" s="10"/>
    </row>
    <row r="82" spans="1:20" x14ac:dyDescent="0.3">
      <c r="A82" s="30"/>
      <c r="B82" s="10"/>
      <c r="C82" s="10"/>
      <c r="D82" s="10"/>
      <c r="E82" s="10"/>
      <c r="F82" s="10"/>
      <c r="G82" s="10"/>
      <c r="H82" s="10"/>
      <c r="I82" s="10"/>
    </row>
    <row r="83" spans="1:20" ht="15.6" customHeight="1" x14ac:dyDescent="0.3">
      <c r="A83" s="31" t="s">
        <v>32</v>
      </c>
    </row>
    <row r="84" spans="1:20" ht="15.6" customHeight="1" x14ac:dyDescent="0.3">
      <c r="A84" s="32"/>
      <c r="B84" s="1" t="s">
        <v>24</v>
      </c>
      <c r="C84" s="1" t="s">
        <v>25</v>
      </c>
      <c r="D84" s="1" t="s">
        <v>26</v>
      </c>
      <c r="E84" s="1" t="s">
        <v>27</v>
      </c>
      <c r="F84" s="1" t="s">
        <v>28</v>
      </c>
      <c r="G84" s="1" t="s">
        <v>29</v>
      </c>
      <c r="H84" s="1" t="s">
        <v>30</v>
      </c>
      <c r="I84" s="1" t="s">
        <v>31</v>
      </c>
    </row>
    <row r="85" spans="1:20" ht="15.6" customHeight="1" x14ac:dyDescent="0.3">
      <c r="A85" s="24" t="s">
        <v>24</v>
      </c>
      <c r="B85" s="15" t="e">
        <f t="shared" ref="B85:I85" si="20">B73*$B$67*B67</f>
        <v>#DIV/0!</v>
      </c>
      <c r="C85" s="15" t="e">
        <f t="shared" si="20"/>
        <v>#DIV/0!</v>
      </c>
      <c r="D85" s="15" t="e">
        <f t="shared" si="20"/>
        <v>#DIV/0!</v>
      </c>
      <c r="E85" s="15" t="e">
        <f t="shared" si="20"/>
        <v>#DIV/0!</v>
      </c>
      <c r="F85" s="15" t="e">
        <f t="shared" si="20"/>
        <v>#DIV/0!</v>
      </c>
      <c r="G85" s="15" t="e">
        <f t="shared" si="20"/>
        <v>#DIV/0!</v>
      </c>
      <c r="H85" s="15" t="e">
        <f t="shared" si="20"/>
        <v>#DIV/0!</v>
      </c>
      <c r="I85" s="15" t="e">
        <f t="shared" si="20"/>
        <v>#DIV/0!</v>
      </c>
    </row>
    <row r="86" spans="1:20" ht="15.6" customHeight="1" x14ac:dyDescent="0.3">
      <c r="A86" s="24" t="s">
        <v>25</v>
      </c>
      <c r="B86" s="15" t="e">
        <f t="shared" ref="B86:I86" si="21">B74*$C$67*B67</f>
        <v>#DIV/0!</v>
      </c>
      <c r="C86" s="15" t="e">
        <f t="shared" si="21"/>
        <v>#DIV/0!</v>
      </c>
      <c r="D86" s="15" t="e">
        <f t="shared" si="21"/>
        <v>#DIV/0!</v>
      </c>
      <c r="E86" s="15" t="e">
        <f t="shared" si="21"/>
        <v>#DIV/0!</v>
      </c>
      <c r="F86" s="15" t="e">
        <f t="shared" si="21"/>
        <v>#DIV/0!</v>
      </c>
      <c r="G86" s="15" t="e">
        <f t="shared" si="21"/>
        <v>#DIV/0!</v>
      </c>
      <c r="H86" s="15" t="e">
        <f t="shared" si="21"/>
        <v>#DIV/0!</v>
      </c>
      <c r="I86" s="15" t="e">
        <f t="shared" si="21"/>
        <v>#DIV/0!</v>
      </c>
    </row>
    <row r="87" spans="1:20" ht="15.6" customHeight="1" x14ac:dyDescent="0.3">
      <c r="A87" s="24" t="s">
        <v>26</v>
      </c>
      <c r="B87" s="15" t="e">
        <f t="shared" ref="B87:I87" si="22">B75*$D$67*B67</f>
        <v>#DIV/0!</v>
      </c>
      <c r="C87" s="15" t="e">
        <f t="shared" si="22"/>
        <v>#DIV/0!</v>
      </c>
      <c r="D87" s="15" t="e">
        <f t="shared" si="22"/>
        <v>#DIV/0!</v>
      </c>
      <c r="E87" s="15" t="e">
        <f t="shared" si="22"/>
        <v>#DIV/0!</v>
      </c>
      <c r="F87" s="15" t="e">
        <f t="shared" si="22"/>
        <v>#DIV/0!</v>
      </c>
      <c r="G87" s="15" t="e">
        <f t="shared" si="22"/>
        <v>#DIV/0!</v>
      </c>
      <c r="H87" s="15" t="e">
        <f t="shared" si="22"/>
        <v>#DIV/0!</v>
      </c>
      <c r="I87" s="15" t="e">
        <f t="shared" si="22"/>
        <v>#DIV/0!</v>
      </c>
    </row>
    <row r="88" spans="1:20" ht="15.6" customHeight="1" x14ac:dyDescent="0.3">
      <c r="A88" s="24" t="s">
        <v>27</v>
      </c>
      <c r="B88" s="15" t="e">
        <f t="shared" ref="B88:I88" si="23">B76*$E$67*B67</f>
        <v>#DIV/0!</v>
      </c>
      <c r="C88" s="15" t="e">
        <f t="shared" si="23"/>
        <v>#DIV/0!</v>
      </c>
      <c r="D88" s="15" t="e">
        <f t="shared" si="23"/>
        <v>#DIV/0!</v>
      </c>
      <c r="E88" s="15" t="e">
        <f t="shared" si="23"/>
        <v>#DIV/0!</v>
      </c>
      <c r="F88" s="15" t="e">
        <f t="shared" si="23"/>
        <v>#DIV/0!</v>
      </c>
      <c r="G88" s="15" t="e">
        <f t="shared" si="23"/>
        <v>#DIV/0!</v>
      </c>
      <c r="H88" s="15" t="e">
        <f t="shared" si="23"/>
        <v>#DIV/0!</v>
      </c>
      <c r="I88" s="15" t="e">
        <f t="shared" si="23"/>
        <v>#DIV/0!</v>
      </c>
    </row>
    <row r="89" spans="1:20" ht="15.6" customHeight="1" x14ac:dyDescent="0.3">
      <c r="A89" s="24" t="s">
        <v>28</v>
      </c>
      <c r="B89" s="15" t="e">
        <f t="shared" ref="B89:I89" si="24">B77*$F$67*B67</f>
        <v>#DIV/0!</v>
      </c>
      <c r="C89" s="15" t="e">
        <f t="shared" si="24"/>
        <v>#DIV/0!</v>
      </c>
      <c r="D89" s="15" t="e">
        <f t="shared" si="24"/>
        <v>#DIV/0!</v>
      </c>
      <c r="E89" s="15" t="e">
        <f t="shared" si="24"/>
        <v>#DIV/0!</v>
      </c>
      <c r="F89" s="15" t="e">
        <f t="shared" si="24"/>
        <v>#DIV/0!</v>
      </c>
      <c r="G89" s="15" t="e">
        <f t="shared" si="24"/>
        <v>#DIV/0!</v>
      </c>
      <c r="H89" s="15" t="e">
        <f t="shared" si="24"/>
        <v>#DIV/0!</v>
      </c>
      <c r="I89" s="15" t="e">
        <f t="shared" si="24"/>
        <v>#DIV/0!</v>
      </c>
    </row>
    <row r="90" spans="1:20" ht="15.6" customHeight="1" x14ac:dyDescent="0.3">
      <c r="A90" s="24" t="s">
        <v>29</v>
      </c>
      <c r="B90" s="15" t="e">
        <f t="shared" ref="B90:I90" si="25">B78*$G$67*B67</f>
        <v>#DIV/0!</v>
      </c>
      <c r="C90" s="15" t="e">
        <f t="shared" si="25"/>
        <v>#DIV/0!</v>
      </c>
      <c r="D90" s="15" t="e">
        <f t="shared" si="25"/>
        <v>#DIV/0!</v>
      </c>
      <c r="E90" s="15" t="e">
        <f t="shared" si="25"/>
        <v>#DIV/0!</v>
      </c>
      <c r="F90" s="15" t="e">
        <f t="shared" si="25"/>
        <v>#DIV/0!</v>
      </c>
      <c r="G90" s="15" t="e">
        <f t="shared" si="25"/>
        <v>#DIV/0!</v>
      </c>
      <c r="H90" s="15" t="e">
        <f t="shared" si="25"/>
        <v>#DIV/0!</v>
      </c>
      <c r="I90" s="15" t="e">
        <f t="shared" si="25"/>
        <v>#DIV/0!</v>
      </c>
    </row>
    <row r="91" spans="1:20" ht="15.6" customHeight="1" x14ac:dyDescent="0.3">
      <c r="A91" s="24" t="s">
        <v>30</v>
      </c>
      <c r="B91" s="15" t="str">
        <f>IFERROR(IF(OR(B79*$H$67*B67),B79*$H$67*B67,""),"")</f>
        <v/>
      </c>
      <c r="C91" s="15" t="e">
        <f t="shared" ref="C91:I91" si="26">C79*$H$67*C67</f>
        <v>#DIV/0!</v>
      </c>
      <c r="D91" s="15" t="e">
        <f t="shared" si="26"/>
        <v>#DIV/0!</v>
      </c>
      <c r="E91" s="15" t="e">
        <f t="shared" si="26"/>
        <v>#DIV/0!</v>
      </c>
      <c r="F91" s="15" t="e">
        <f t="shared" si="26"/>
        <v>#DIV/0!</v>
      </c>
      <c r="G91" s="15" t="e">
        <f t="shared" si="26"/>
        <v>#DIV/0!</v>
      </c>
      <c r="H91" s="15" t="e">
        <f t="shared" si="26"/>
        <v>#DIV/0!</v>
      </c>
      <c r="I91" s="15" t="e">
        <f t="shared" si="26"/>
        <v>#DIV/0!</v>
      </c>
    </row>
    <row r="92" spans="1:20" ht="15.6" customHeight="1" x14ac:dyDescent="0.3">
      <c r="A92" s="24" t="s">
        <v>31</v>
      </c>
      <c r="B92" s="15" t="e">
        <f t="shared" ref="B92:I92" si="27">B80*$I$67*B67</f>
        <v>#DIV/0!</v>
      </c>
      <c r="C92" s="15" t="e">
        <f t="shared" si="27"/>
        <v>#DIV/0!</v>
      </c>
      <c r="D92" s="15" t="e">
        <f t="shared" si="27"/>
        <v>#DIV/0!</v>
      </c>
      <c r="E92" s="15" t="e">
        <f t="shared" si="27"/>
        <v>#DIV/0!</v>
      </c>
      <c r="F92" s="15" t="e">
        <f t="shared" si="27"/>
        <v>#DIV/0!</v>
      </c>
      <c r="G92" s="15" t="e">
        <f t="shared" si="27"/>
        <v>#DIV/0!</v>
      </c>
      <c r="H92" s="15" t="e">
        <f t="shared" si="27"/>
        <v>#DIV/0!</v>
      </c>
      <c r="I92" s="15" t="e">
        <f t="shared" si="27"/>
        <v>#DIV/0!</v>
      </c>
    </row>
    <row r="93" spans="1:20" x14ac:dyDescent="0.3">
      <c r="A93" s="30"/>
      <c r="B93" s="10"/>
      <c r="C93" s="10"/>
      <c r="D93" s="10"/>
      <c r="E93" s="10"/>
      <c r="F93" s="10"/>
      <c r="G93" s="10"/>
      <c r="H93" s="10"/>
      <c r="I93" s="10"/>
    </row>
    <row r="94" spans="1:20" x14ac:dyDescent="0.3">
      <c r="A94" s="30"/>
      <c r="B94" s="10"/>
      <c r="C94" s="10"/>
      <c r="D94" s="10"/>
      <c r="E94" s="10"/>
      <c r="F94" s="10"/>
      <c r="G94" s="10"/>
      <c r="H94" s="10"/>
      <c r="I94" s="10"/>
    </row>
    <row r="95" spans="1:20" ht="15.6" customHeight="1" x14ac:dyDescent="0.3">
      <c r="A95" s="24" t="s">
        <v>33</v>
      </c>
      <c r="B95" s="1" t="s">
        <v>10</v>
      </c>
      <c r="C95" s="1" t="s">
        <v>11</v>
      </c>
      <c r="D95" s="1" t="s">
        <v>12</v>
      </c>
      <c r="E95" s="1" t="s">
        <v>13</v>
      </c>
      <c r="F95" s="1" t="s">
        <v>14</v>
      </c>
      <c r="G95" s="1" t="s">
        <v>15</v>
      </c>
      <c r="H95" s="1" t="s">
        <v>16</v>
      </c>
      <c r="I95" s="1" t="s">
        <v>17</v>
      </c>
      <c r="J95" s="19" t="s">
        <v>34</v>
      </c>
      <c r="L95" s="18" t="s">
        <v>35</v>
      </c>
      <c r="M95" s="18" t="s">
        <v>36</v>
      </c>
      <c r="N95" s="18" t="s">
        <v>37</v>
      </c>
      <c r="O95" s="18" t="s">
        <v>38</v>
      </c>
      <c r="P95" s="18" t="s">
        <v>39</v>
      </c>
      <c r="Q95" s="18" t="s">
        <v>40</v>
      </c>
      <c r="R95" s="18" t="s">
        <v>41</v>
      </c>
      <c r="S95" s="18" t="s">
        <v>42</v>
      </c>
      <c r="T95" s="18" t="s">
        <v>43</v>
      </c>
    </row>
    <row r="96" spans="1:20" x14ac:dyDescent="0.3">
      <c r="B96" s="7">
        <v>0.19697838862356409</v>
      </c>
      <c r="C96" s="7">
        <v>5.1626993676108693E-2</v>
      </c>
      <c r="D96" s="7">
        <v>0.28464321576398921</v>
      </c>
      <c r="E96" s="7">
        <v>0.15451412981011831</v>
      </c>
      <c r="F96" s="7">
        <v>5.5992334424059505E-4</v>
      </c>
      <c r="G96" s="7">
        <v>7.6674784315411929E-2</v>
      </c>
      <c r="H96" s="7">
        <v>0</v>
      </c>
      <c r="I96" s="7">
        <v>0.23500256446656731</v>
      </c>
      <c r="J96" s="7">
        <f>SUM(B96:I96)</f>
        <v>1.0000000000000002</v>
      </c>
      <c r="L96" s="37">
        <v>1</v>
      </c>
    </row>
    <row r="97" spans="1:13" x14ac:dyDescent="0.3">
      <c r="A97" s="30"/>
      <c r="B97" s="15"/>
      <c r="C97" s="10"/>
      <c r="D97" s="10"/>
      <c r="E97" s="10"/>
      <c r="F97" s="15"/>
      <c r="G97" s="10"/>
      <c r="H97" s="10"/>
      <c r="I97" s="10"/>
      <c r="L97" s="37">
        <v>2</v>
      </c>
    </row>
    <row r="98" spans="1:13" x14ac:dyDescent="0.3">
      <c r="A98" s="30"/>
      <c r="B98" s="10"/>
      <c r="C98" s="10"/>
      <c r="D98" s="10"/>
      <c r="E98" s="10" t="s">
        <v>22</v>
      </c>
      <c r="F98" s="10"/>
      <c r="G98" s="10"/>
      <c r="H98" s="10"/>
      <c r="I98" s="10"/>
      <c r="L98" s="37">
        <v>3</v>
      </c>
    </row>
    <row r="99" spans="1:13" ht="15.6" customHeight="1" x14ac:dyDescent="0.3">
      <c r="A99" s="31" t="s">
        <v>44</v>
      </c>
      <c r="L99" s="37">
        <v>4</v>
      </c>
    </row>
    <row r="100" spans="1:13" ht="15.6" customHeight="1" x14ac:dyDescent="0.3">
      <c r="B100" s="1" t="s">
        <v>24</v>
      </c>
      <c r="C100" s="1" t="s">
        <v>25</v>
      </c>
      <c r="D100" s="1" t="s">
        <v>26</v>
      </c>
      <c r="E100" s="1" t="s">
        <v>27</v>
      </c>
      <c r="F100" s="1" t="s">
        <v>28</v>
      </c>
      <c r="G100" s="1" t="s">
        <v>29</v>
      </c>
      <c r="H100" s="1" t="s">
        <v>30</v>
      </c>
      <c r="I100" s="1" t="s">
        <v>31</v>
      </c>
      <c r="L100" s="37">
        <v>5</v>
      </c>
    </row>
    <row r="101" spans="1:13" ht="15.6" customHeight="1" x14ac:dyDescent="0.3">
      <c r="A101" s="24" t="s">
        <v>24</v>
      </c>
      <c r="B101" s="36" t="e">
        <f t="shared" ref="B101:I101" si="28">B85*$B$96*B96</f>
        <v>#DIV/0!</v>
      </c>
      <c r="C101" s="36" t="e">
        <f t="shared" si="28"/>
        <v>#DIV/0!</v>
      </c>
      <c r="D101" s="76" t="e">
        <f t="shared" si="28"/>
        <v>#DIV/0!</v>
      </c>
      <c r="E101" s="76" t="e">
        <f t="shared" si="28"/>
        <v>#DIV/0!</v>
      </c>
      <c r="F101" s="76" t="e">
        <f t="shared" si="28"/>
        <v>#DIV/0!</v>
      </c>
      <c r="G101" s="76" t="e">
        <f t="shared" si="28"/>
        <v>#DIV/0!</v>
      </c>
      <c r="H101" s="76" t="e">
        <f t="shared" si="28"/>
        <v>#DIV/0!</v>
      </c>
      <c r="I101" s="76" t="e">
        <f t="shared" si="28"/>
        <v>#DIV/0!</v>
      </c>
      <c r="L101" s="37">
        <v>6</v>
      </c>
    </row>
    <row r="102" spans="1:13" ht="15.6" customHeight="1" x14ac:dyDescent="0.3">
      <c r="A102" s="24" t="s">
        <v>25</v>
      </c>
      <c r="B102" s="36" t="e">
        <f>B86*B96*$C$96</f>
        <v>#DIV/0!</v>
      </c>
      <c r="C102" s="36" t="e">
        <f>C86*C96*$C$96</f>
        <v>#DIV/0!</v>
      </c>
      <c r="D102" s="76" t="e">
        <f>D86*D96*$C$96</f>
        <v>#DIV/0!</v>
      </c>
      <c r="E102" s="76" t="e">
        <f>E86*E96*$C$96</f>
        <v>#DIV/0!</v>
      </c>
      <c r="F102" s="76" t="e">
        <f>F86*F96*$C$96</f>
        <v>#DIV/0!</v>
      </c>
      <c r="G102" s="76" t="e">
        <f>G86*G96*$C$96</f>
        <v>#DIV/0!</v>
      </c>
      <c r="H102" s="76" t="e">
        <f>H86*H96*$C$96</f>
        <v>#DIV/0!</v>
      </c>
      <c r="I102" s="76" t="e">
        <f>I86*I96*$C$96</f>
        <v>#DIV/0!</v>
      </c>
      <c r="L102" s="37">
        <v>7</v>
      </c>
    </row>
    <row r="103" spans="1:13" ht="15.6" customHeight="1" x14ac:dyDescent="0.3">
      <c r="A103" s="24" t="s">
        <v>26</v>
      </c>
      <c r="B103" s="36" t="e">
        <f xml:space="preserve"> B87*B96*$D$96</f>
        <v>#DIV/0!</v>
      </c>
      <c r="C103" s="36" t="e">
        <f>C87*C96*$D$96</f>
        <v>#DIV/0!</v>
      </c>
      <c r="D103" s="76" t="e">
        <f>D87*D96*$D$96</f>
        <v>#DIV/0!</v>
      </c>
      <c r="E103" s="76" t="e">
        <f>E87*E96*$D$96</f>
        <v>#DIV/0!</v>
      </c>
      <c r="F103" s="76" t="e">
        <f>F87*F96*$D$96</f>
        <v>#DIV/0!</v>
      </c>
      <c r="G103" s="76" t="e">
        <f>G87*G96*$D$96</f>
        <v>#DIV/0!</v>
      </c>
      <c r="H103" s="76" t="e">
        <f>H87*H96*$D$96</f>
        <v>#DIV/0!</v>
      </c>
      <c r="I103" s="76" t="e">
        <f>I87*I96*$D$96</f>
        <v>#DIV/0!</v>
      </c>
      <c r="L103" s="37">
        <v>8</v>
      </c>
    </row>
    <row r="104" spans="1:13" ht="15.6" customHeight="1" x14ac:dyDescent="0.3">
      <c r="A104" s="24" t="s">
        <v>27</v>
      </c>
      <c r="B104" s="36" t="e">
        <f>B88*B96*$E$96</f>
        <v>#DIV/0!</v>
      </c>
      <c r="C104" s="36" t="e">
        <f>C88*C96*$E$96</f>
        <v>#DIV/0!</v>
      </c>
      <c r="D104" s="76" t="e">
        <f t="shared" ref="D104:I104" si="29">D88*D96*$E$96</f>
        <v>#DIV/0!</v>
      </c>
      <c r="E104" s="76" t="e">
        <f t="shared" si="29"/>
        <v>#DIV/0!</v>
      </c>
      <c r="F104" s="76" t="e">
        <f t="shared" si="29"/>
        <v>#DIV/0!</v>
      </c>
      <c r="G104" s="76" t="e">
        <f t="shared" si="29"/>
        <v>#DIV/0!</v>
      </c>
      <c r="H104" s="76" t="e">
        <f t="shared" si="29"/>
        <v>#DIV/0!</v>
      </c>
      <c r="I104" s="76" t="e">
        <f t="shared" si="29"/>
        <v>#DIV/0!</v>
      </c>
      <c r="L104" s="37">
        <v>9</v>
      </c>
      <c r="M104" t="s">
        <v>22</v>
      </c>
    </row>
    <row r="105" spans="1:13" ht="15.6" customHeight="1" x14ac:dyDescent="0.3">
      <c r="A105" s="24" t="s">
        <v>28</v>
      </c>
      <c r="B105" s="36" t="e">
        <f>B89*B96*$F$96</f>
        <v>#DIV/0!</v>
      </c>
      <c r="C105" s="36" t="e">
        <f>C89*C96*$F$96</f>
        <v>#DIV/0!</v>
      </c>
      <c r="D105" s="76" t="e">
        <f>D89*D96*$F$96</f>
        <v>#DIV/0!</v>
      </c>
      <c r="E105" s="76" t="e">
        <f>E89*E96*$F$96</f>
        <v>#DIV/0!</v>
      </c>
      <c r="F105" s="76" t="e">
        <f>F89*F96*$F$96</f>
        <v>#DIV/0!</v>
      </c>
      <c r="G105" s="76" t="e">
        <f>G89*G96*$F$96</f>
        <v>#DIV/0!</v>
      </c>
      <c r="H105" s="76" t="e">
        <f>H89*H96*$F$96</f>
        <v>#DIV/0!</v>
      </c>
      <c r="I105" s="76" t="e">
        <f>I89*I96*$F$96</f>
        <v>#DIV/0!</v>
      </c>
      <c r="L105" s="37">
        <v>10</v>
      </c>
    </row>
    <row r="106" spans="1:13" ht="15.6" customHeight="1" x14ac:dyDescent="0.3">
      <c r="A106" s="24" t="s">
        <v>29</v>
      </c>
      <c r="B106" s="76" t="e">
        <f xml:space="preserve"> B90*B96*$G$96</f>
        <v>#DIV/0!</v>
      </c>
      <c r="C106" s="36" t="e">
        <f>C90*C96*$G$96</f>
        <v>#DIV/0!</v>
      </c>
      <c r="D106" s="76" t="e">
        <f t="shared" ref="D106:I106" si="30">D90*D96*$G$96</f>
        <v>#DIV/0!</v>
      </c>
      <c r="E106" s="76" t="e">
        <f t="shared" si="30"/>
        <v>#DIV/0!</v>
      </c>
      <c r="F106" s="76" t="e">
        <f t="shared" si="30"/>
        <v>#DIV/0!</v>
      </c>
      <c r="G106" s="76" t="e">
        <f t="shared" si="30"/>
        <v>#DIV/0!</v>
      </c>
      <c r="H106" s="76" t="e">
        <f t="shared" si="30"/>
        <v>#DIV/0!</v>
      </c>
      <c r="I106" s="76" t="e">
        <f t="shared" si="30"/>
        <v>#DIV/0!</v>
      </c>
      <c r="L106" s="37">
        <v>11</v>
      </c>
    </row>
    <row r="107" spans="1:13" ht="15.6" customHeight="1" x14ac:dyDescent="0.3">
      <c r="A107" s="24" t="s">
        <v>30</v>
      </c>
      <c r="B107" s="36" t="e">
        <f>B91*B96*$H$96</f>
        <v>#VALUE!</v>
      </c>
      <c r="C107" s="36" t="e">
        <f t="shared" ref="B107:I107" si="31">C91*C96*$H$96</f>
        <v>#DIV/0!</v>
      </c>
      <c r="D107" s="76" t="e">
        <f t="shared" si="31"/>
        <v>#DIV/0!</v>
      </c>
      <c r="E107" s="76" t="e">
        <f t="shared" si="31"/>
        <v>#DIV/0!</v>
      </c>
      <c r="F107" s="76" t="e">
        <f t="shared" si="31"/>
        <v>#DIV/0!</v>
      </c>
      <c r="G107" s="76" t="e">
        <f t="shared" si="31"/>
        <v>#DIV/0!</v>
      </c>
      <c r="H107" s="76" t="e">
        <f t="shared" si="31"/>
        <v>#DIV/0!</v>
      </c>
      <c r="I107" s="76" t="e">
        <f t="shared" si="31"/>
        <v>#DIV/0!</v>
      </c>
      <c r="L107" s="37">
        <v>12</v>
      </c>
    </row>
    <row r="108" spans="1:13" ht="15.6" customHeight="1" x14ac:dyDescent="0.3">
      <c r="A108" s="24" t="s">
        <v>31</v>
      </c>
      <c r="B108" s="36" t="e">
        <f t="shared" ref="B108:I108" si="32">B92*B96*$I$96</f>
        <v>#DIV/0!</v>
      </c>
      <c r="C108" s="36" t="e">
        <f t="shared" si="32"/>
        <v>#DIV/0!</v>
      </c>
      <c r="D108" s="76" t="e">
        <f t="shared" si="32"/>
        <v>#DIV/0!</v>
      </c>
      <c r="E108" s="76" t="e">
        <f t="shared" si="32"/>
        <v>#DIV/0!</v>
      </c>
      <c r="F108" s="76" t="e">
        <f t="shared" si="32"/>
        <v>#DIV/0!</v>
      </c>
      <c r="G108" s="76" t="e">
        <f t="shared" si="32"/>
        <v>#DIV/0!</v>
      </c>
      <c r="H108" s="76" t="e">
        <f t="shared" si="32"/>
        <v>#DIV/0!</v>
      </c>
      <c r="I108" s="76" t="e">
        <f t="shared" si="32"/>
        <v>#DIV/0!</v>
      </c>
      <c r="L108" s="37">
        <v>13</v>
      </c>
    </row>
    <row r="109" spans="1:13" x14ac:dyDescent="0.3">
      <c r="C109" s="36" t="s">
        <v>22</v>
      </c>
      <c r="L109" s="34" t="s">
        <v>22</v>
      </c>
    </row>
    <row r="110" spans="1:13" x14ac:dyDescent="0.3">
      <c r="A110" s="23" t="s">
        <v>22</v>
      </c>
    </row>
    <row r="111" spans="1:13" ht="15.6" customHeight="1" x14ac:dyDescent="0.3">
      <c r="A111" s="31" t="s">
        <v>45</v>
      </c>
      <c r="E111" s="8" t="s">
        <v>46</v>
      </c>
    </row>
    <row r="112" spans="1:13" ht="46.8" customHeight="1" x14ac:dyDescent="0.3">
      <c r="A112" s="38" t="s">
        <v>47</v>
      </c>
      <c r="B112" s="35" t="e">
        <f>SQRT(SUM(B101:I108))</f>
        <v>#DIV/0!</v>
      </c>
      <c r="E112" s="20" t="s">
        <v>48</v>
      </c>
      <c r="F112" s="21" t="s">
        <v>49</v>
      </c>
    </row>
    <row r="113" spans="1:6" ht="15.6" customHeight="1" x14ac:dyDescent="0.3">
      <c r="A113" s="31" t="s">
        <v>50</v>
      </c>
      <c r="B113" s="5" t="e">
        <f>B96*B68+C68*C96+D96*D68+E96*E68+F96*F68+G96*G68+H96*H68+I96*I68</f>
        <v>#DIV/0!</v>
      </c>
      <c r="D113" t="s">
        <v>51</v>
      </c>
      <c r="E113" s="22"/>
      <c r="F113" s="22"/>
    </row>
    <row r="114" spans="1:6" x14ac:dyDescent="0.3">
      <c r="D114" t="s">
        <v>52</v>
      </c>
      <c r="E114" s="22"/>
      <c r="F114" s="22"/>
    </row>
    <row r="115" spans="1:6" ht="15.6" customHeight="1" x14ac:dyDescent="0.3">
      <c r="A115" s="39" t="s">
        <v>53</v>
      </c>
      <c r="D115" t="s">
        <v>54</v>
      </c>
      <c r="E115" s="22"/>
      <c r="F115" s="22"/>
    </row>
    <row r="116" spans="1:6" ht="15.6" customHeight="1" x14ac:dyDescent="0.3">
      <c r="A116" s="39" t="s">
        <v>55</v>
      </c>
      <c r="D116" t="s">
        <v>56</v>
      </c>
      <c r="E116" s="22"/>
      <c r="F116" s="22"/>
    </row>
    <row r="117" spans="1:6" ht="15.6" customHeight="1" x14ac:dyDescent="0.3">
      <c r="A117" s="39" t="s">
        <v>57</v>
      </c>
      <c r="D117" t="s">
        <v>58</v>
      </c>
      <c r="E117" s="22"/>
      <c r="F117" s="22"/>
    </row>
    <row r="118" spans="1:6" x14ac:dyDescent="0.3">
      <c r="A118" s="40" t="s">
        <v>59</v>
      </c>
      <c r="D118" t="s">
        <v>60</v>
      </c>
      <c r="E118" s="22"/>
      <c r="F118" s="22"/>
    </row>
    <row r="119" spans="1:6" x14ac:dyDescent="0.3">
      <c r="D119" t="s">
        <v>61</v>
      </c>
      <c r="E119" s="22"/>
      <c r="F119" s="22"/>
    </row>
    <row r="120" spans="1:6" x14ac:dyDescent="0.3">
      <c r="C120" t="s">
        <v>22</v>
      </c>
      <c r="D120" t="s">
        <v>62</v>
      </c>
      <c r="E120" s="22"/>
      <c r="F120" s="22"/>
    </row>
    <row r="121" spans="1:6" x14ac:dyDescent="0.3">
      <c r="D121" t="s">
        <v>63</v>
      </c>
      <c r="E121" s="22"/>
      <c r="F121" s="22"/>
    </row>
    <row r="122" spans="1:6" x14ac:dyDescent="0.3">
      <c r="D122" t="s">
        <v>64</v>
      </c>
      <c r="E122" s="22"/>
      <c r="F122" s="22"/>
    </row>
    <row r="123" spans="1:6" x14ac:dyDescent="0.3">
      <c r="D123" t="s">
        <v>65</v>
      </c>
      <c r="E123" s="22"/>
      <c r="F123" s="22"/>
    </row>
    <row r="124" spans="1:6" x14ac:dyDescent="0.3">
      <c r="D124" t="s">
        <v>66</v>
      </c>
      <c r="E124" s="22"/>
      <c r="F124" s="22"/>
    </row>
    <row r="125" spans="1:6" x14ac:dyDescent="0.3">
      <c r="D125" t="s">
        <v>67</v>
      </c>
      <c r="E125" s="22"/>
      <c r="F125" s="22"/>
    </row>
    <row r="126" spans="1:6" x14ac:dyDescent="0.3">
      <c r="E126" s="22"/>
      <c r="F126" s="22"/>
    </row>
    <row r="127" spans="1:6" x14ac:dyDescent="0.3">
      <c r="E127" s="22"/>
      <c r="F127" s="22"/>
    </row>
    <row r="128" spans="1:6" x14ac:dyDescent="0.3">
      <c r="E128" s="22"/>
      <c r="F128" s="22"/>
    </row>
    <row r="129" spans="5:6" x14ac:dyDescent="0.3">
      <c r="E129" s="22"/>
      <c r="F129" s="22"/>
    </row>
    <row r="130" spans="5:6" x14ac:dyDescent="0.3">
      <c r="E130" s="22"/>
      <c r="F130" s="22"/>
    </row>
    <row r="131" spans="5:6" x14ac:dyDescent="0.3">
      <c r="E131" s="22"/>
      <c r="F131" s="22"/>
    </row>
    <row r="132" spans="5:6" x14ac:dyDescent="0.3">
      <c r="E132" s="22"/>
      <c r="F132" s="22"/>
    </row>
    <row r="133" spans="5:6" x14ac:dyDescent="0.3">
      <c r="E133" s="22"/>
      <c r="F133" s="22"/>
    </row>
    <row r="134" spans="5:6" x14ac:dyDescent="0.3">
      <c r="E134" s="22"/>
      <c r="F134" s="22"/>
    </row>
    <row r="135" spans="5:6" x14ac:dyDescent="0.3">
      <c r="E135" s="22"/>
      <c r="F135" s="22"/>
    </row>
    <row r="136" spans="5:6" x14ac:dyDescent="0.3">
      <c r="E136" s="21"/>
      <c r="F136" s="21"/>
    </row>
    <row r="137" spans="5:6" x14ac:dyDescent="0.3">
      <c r="E137" s="21"/>
      <c r="F137" s="21"/>
    </row>
  </sheetData>
  <mergeCells count="1">
    <mergeCell ref="J1:R1"/>
  </mergeCells>
  <pageMargins left="0.7" right="0.7" top="0.75" bottom="0.75" header="0.3" footer="0.3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138"/>
  <sheetViews>
    <sheetView topLeftCell="B1" workbookViewId="0">
      <selection activeCell="Q62" sqref="J3:Q62"/>
    </sheetView>
  </sheetViews>
  <sheetFormatPr defaultRowHeight="14.4" x14ac:dyDescent="0.3"/>
  <cols>
    <col min="1" max="1" width="18.44140625" customWidth="1"/>
    <col min="2" max="3" width="12" customWidth="1"/>
    <col min="4" max="4" width="12" style="23" customWidth="1"/>
    <col min="5" max="5" width="16.21875" style="23" customWidth="1"/>
    <col min="6" max="9" width="12" customWidth="1"/>
    <col min="10" max="10" width="20.21875" customWidth="1"/>
    <col min="11" max="11" width="16.109375" customWidth="1"/>
    <col min="12" max="12" width="8.77734375" bestFit="1" customWidth="1"/>
    <col min="13" max="13" width="9.33203125" bestFit="1" customWidth="1"/>
    <col min="14" max="20" width="9.77734375" customWidth="1"/>
    <col min="21" max="21" width="9.5546875" customWidth="1"/>
    <col min="22" max="22" width="10.5546875" customWidth="1"/>
    <col min="23" max="23" width="13.77734375" customWidth="1"/>
  </cols>
  <sheetData>
    <row r="1" spans="1:17" x14ac:dyDescent="0.3">
      <c r="H1" t="s">
        <v>22</v>
      </c>
      <c r="J1" s="84" t="s">
        <v>68</v>
      </c>
      <c r="K1" s="80"/>
      <c r="L1" s="80"/>
      <c r="M1" s="80"/>
      <c r="N1" s="80"/>
      <c r="O1" s="80"/>
      <c r="P1" s="80"/>
      <c r="Q1" s="80"/>
    </row>
    <row r="2" spans="1:17" ht="15.6" customHeight="1" x14ac:dyDescent="0.3">
      <c r="A2" s="1" t="s">
        <v>69</v>
      </c>
      <c r="B2" s="1" t="s">
        <v>70</v>
      </c>
      <c r="C2" s="1" t="s">
        <v>71</v>
      </c>
      <c r="D2" s="24" t="s">
        <v>72</v>
      </c>
      <c r="E2" s="24" t="s">
        <v>73</v>
      </c>
      <c r="F2" s="1" t="s">
        <v>74</v>
      </c>
      <c r="G2" s="1" t="s">
        <v>75</v>
      </c>
      <c r="H2" s="1" t="s">
        <v>76</v>
      </c>
      <c r="I2" s="1" t="s">
        <v>77</v>
      </c>
      <c r="J2" s="69" t="s">
        <v>78</v>
      </c>
      <c r="K2" s="67" t="s">
        <v>79</v>
      </c>
      <c r="L2" s="68" t="s">
        <v>80</v>
      </c>
      <c r="M2" s="67" t="s">
        <v>81</v>
      </c>
      <c r="N2" s="67" t="s">
        <v>82</v>
      </c>
      <c r="O2" s="67" t="s">
        <v>83</v>
      </c>
      <c r="P2" s="67" t="s">
        <v>84</v>
      </c>
      <c r="Q2" s="67" t="s">
        <v>85</v>
      </c>
    </row>
    <row r="3" spans="1:17" x14ac:dyDescent="0.3">
      <c r="A3" s="6">
        <v>42795</v>
      </c>
      <c r="B3" s="2"/>
      <c r="C3" s="2"/>
      <c r="D3" s="43"/>
      <c r="E3" s="43"/>
      <c r="F3" s="2"/>
      <c r="G3" s="2"/>
      <c r="H3" s="2"/>
      <c r="I3" s="2"/>
      <c r="J3" s="75">
        <v>829.55999799999995</v>
      </c>
      <c r="K3" s="75">
        <v>33.909500000000001</v>
      </c>
      <c r="L3" s="75">
        <v>9.5376169999999991</v>
      </c>
      <c r="M3" s="75">
        <v>76.602356</v>
      </c>
      <c r="N3" s="75">
        <v>55.66</v>
      </c>
      <c r="O3" s="75">
        <v>26.948429000000001</v>
      </c>
      <c r="P3" s="75">
        <v>16.768732</v>
      </c>
      <c r="Q3" s="75">
        <v>108.584557</v>
      </c>
    </row>
    <row r="4" spans="1:17" x14ac:dyDescent="0.3">
      <c r="A4" s="6">
        <v>42826</v>
      </c>
      <c r="B4" s="2">
        <f t="shared" ref="B4:B35" si="0">J4/J3-1</f>
        <v>9.2097044438249398E-2</v>
      </c>
      <c r="C4" s="2">
        <f t="shared" ref="C4:C35" si="1">K4/K3-1</f>
        <v>-6.9508544803142946E-5</v>
      </c>
      <c r="D4" s="43">
        <f t="shared" ref="D4:D35" si="2">L4/L3-1</f>
        <v>-1.4604801178323523E-2</v>
      </c>
      <c r="E4" s="43">
        <f t="shared" ref="E4:E35" si="3">M4/M3-1</f>
        <v>-9.5627476523045818E-3</v>
      </c>
      <c r="F4" s="2">
        <f t="shared" ref="F4:F35" si="4">N4/N3-1</f>
        <v>0.1285303449514914</v>
      </c>
      <c r="G4" s="2">
        <f t="shared" ref="G4:G35" si="5">O4/O3-1</f>
        <v>-8.4769691027257732E-3</v>
      </c>
      <c r="H4" s="2">
        <f t="shared" ref="H4:H35" si="6">P4/P3-1</f>
        <v>-5.1058004862860273E-2</v>
      </c>
      <c r="I4" s="2">
        <f t="shared" ref="I4:I35" si="7">Q4/Q3-1</f>
        <v>1.9490248507437302E-2</v>
      </c>
      <c r="J4" s="75">
        <v>905.96002199999998</v>
      </c>
      <c r="K4" s="75">
        <v>33.907142999999998</v>
      </c>
      <c r="L4" s="75">
        <v>9.3983220000000003</v>
      </c>
      <c r="M4" s="75">
        <v>75.869827000000001</v>
      </c>
      <c r="N4" s="75">
        <v>62.813999000000003</v>
      </c>
      <c r="O4" s="75">
        <v>26.719988000000001</v>
      </c>
      <c r="P4" s="75">
        <v>15.912554</v>
      </c>
      <c r="Q4" s="75">
        <v>110.700897</v>
      </c>
    </row>
    <row r="5" spans="1:17" x14ac:dyDescent="0.3">
      <c r="A5" s="6">
        <v>42856</v>
      </c>
      <c r="B5" s="2">
        <f t="shared" si="0"/>
        <v>6.5013865479375488E-2</v>
      </c>
      <c r="C5" s="2">
        <f t="shared" si="1"/>
        <v>6.3417728824867403E-2</v>
      </c>
      <c r="D5" s="43">
        <f t="shared" si="2"/>
        <v>-1.7448540281978064E-2</v>
      </c>
      <c r="E5" s="43">
        <f t="shared" si="3"/>
        <v>-5.0321730666395337E-2</v>
      </c>
      <c r="F5" s="2">
        <f t="shared" si="4"/>
        <v>8.5777121115947486E-2</v>
      </c>
      <c r="G5" s="2">
        <f t="shared" si="5"/>
        <v>-3.7441072204074333E-2</v>
      </c>
      <c r="H5" s="2">
        <f t="shared" si="6"/>
        <v>-8.5178595466196105E-2</v>
      </c>
      <c r="I5" s="2">
        <f t="shared" si="7"/>
        <v>-6.6262922874057661E-2</v>
      </c>
      <c r="J5" s="75">
        <v>964.85998500000005</v>
      </c>
      <c r="K5" s="75">
        <v>36.057456999999999</v>
      </c>
      <c r="L5" s="75">
        <v>9.2343349999999997</v>
      </c>
      <c r="M5" s="75">
        <v>72.051925999999995</v>
      </c>
      <c r="N5" s="75">
        <v>68.202003000000005</v>
      </c>
      <c r="O5" s="75">
        <v>25.719563000000001</v>
      </c>
      <c r="P5" s="75">
        <v>14.557145</v>
      </c>
      <c r="Q5" s="75">
        <v>103.365532</v>
      </c>
    </row>
    <row r="6" spans="1:17" x14ac:dyDescent="0.3">
      <c r="A6" s="6">
        <v>42887</v>
      </c>
      <c r="B6" s="2">
        <f t="shared" si="0"/>
        <v>-5.8174248981835541E-2</v>
      </c>
      <c r="C6" s="2">
        <f t="shared" si="1"/>
        <v>-5.3322146373217527E-2</v>
      </c>
      <c r="D6" s="43">
        <f t="shared" si="2"/>
        <v>6.2949849664324375E-3</v>
      </c>
      <c r="E6" s="43">
        <f t="shared" si="3"/>
        <v>0.11259911358927455</v>
      </c>
      <c r="F6" s="2">
        <f t="shared" si="4"/>
        <v>6.0408724359605648E-2</v>
      </c>
      <c r="G6" s="2">
        <f t="shared" si="5"/>
        <v>3.8748014497757888E-2</v>
      </c>
      <c r="H6" s="2">
        <f t="shared" si="6"/>
        <v>2.1322038078208205E-2</v>
      </c>
      <c r="I6" s="2">
        <f t="shared" si="7"/>
        <v>-1.5656911628917136E-2</v>
      </c>
      <c r="J6" s="75">
        <v>908.72997999999995</v>
      </c>
      <c r="K6" s="75">
        <v>34.134796000000001</v>
      </c>
      <c r="L6" s="75">
        <v>9.292465</v>
      </c>
      <c r="M6" s="75">
        <v>80.164908999999994</v>
      </c>
      <c r="N6" s="75">
        <v>72.321999000000005</v>
      </c>
      <c r="O6" s="75">
        <v>26.716145000000001</v>
      </c>
      <c r="P6" s="75">
        <v>14.867533</v>
      </c>
      <c r="Q6" s="75">
        <v>101.747147</v>
      </c>
    </row>
    <row r="7" spans="1:17" x14ac:dyDescent="0.3">
      <c r="A7" s="6">
        <v>42917</v>
      </c>
      <c r="B7" s="2">
        <f t="shared" si="0"/>
        <v>2.3956533270752312E-2</v>
      </c>
      <c r="C7" s="2">
        <f t="shared" si="1"/>
        <v>3.2703461886808949E-2</v>
      </c>
      <c r="D7" s="43">
        <f t="shared" si="2"/>
        <v>2.6809893822574704E-3</v>
      </c>
      <c r="E7" s="43">
        <f t="shared" si="3"/>
        <v>4.3761666342065908E-3</v>
      </c>
      <c r="F7" s="2">
        <f t="shared" si="4"/>
        <v>-0.10547273451332562</v>
      </c>
      <c r="G7" s="2">
        <f t="shared" si="5"/>
        <v>-1.2801360375907622E-2</v>
      </c>
      <c r="H7" s="2">
        <f t="shared" si="6"/>
        <v>6.6283760728831131E-2</v>
      </c>
      <c r="I7" s="2">
        <f t="shared" si="7"/>
        <v>3.4635339701466039E-2</v>
      </c>
      <c r="J7" s="75">
        <v>930.5</v>
      </c>
      <c r="K7" s="75">
        <v>35.251122000000002</v>
      </c>
      <c r="L7" s="75">
        <v>9.3173779999999997</v>
      </c>
      <c r="M7" s="75">
        <v>80.515724000000006</v>
      </c>
      <c r="N7" s="75">
        <v>64.694000000000003</v>
      </c>
      <c r="O7" s="75">
        <v>26.374141999999999</v>
      </c>
      <c r="P7" s="75">
        <v>15.853009</v>
      </c>
      <c r="Q7" s="75">
        <v>105.27119399999999</v>
      </c>
    </row>
    <row r="8" spans="1:17" x14ac:dyDescent="0.3">
      <c r="A8" s="6">
        <v>42948</v>
      </c>
      <c r="B8" s="2">
        <f t="shared" si="0"/>
        <v>9.4895400322407841E-3</v>
      </c>
      <c r="C8" s="2">
        <f t="shared" si="1"/>
        <v>0.10266944127338684</v>
      </c>
      <c r="D8" s="43">
        <f t="shared" si="2"/>
        <v>-4.3092595363202202E-3</v>
      </c>
      <c r="E8" s="43">
        <f t="shared" si="3"/>
        <v>-4.4668169412475089E-3</v>
      </c>
      <c r="F8" s="2">
        <f t="shared" si="4"/>
        <v>0.10025659257427288</v>
      </c>
      <c r="G8" s="2">
        <f t="shared" si="5"/>
        <v>2.2919228993307117E-2</v>
      </c>
      <c r="H8" s="2">
        <f t="shared" si="6"/>
        <v>-4.7991709334171184E-2</v>
      </c>
      <c r="I8" s="2">
        <f t="shared" si="7"/>
        <v>-7.2565824607251916E-2</v>
      </c>
      <c r="J8" s="75">
        <v>939.330017</v>
      </c>
      <c r="K8" s="75">
        <v>38.870334999999997</v>
      </c>
      <c r="L8" s="75">
        <v>9.2772269999999999</v>
      </c>
      <c r="M8" s="75">
        <v>80.156075000000001</v>
      </c>
      <c r="N8" s="75">
        <v>71.180000000000007</v>
      </c>
      <c r="O8" s="75">
        <v>26.978617</v>
      </c>
      <c r="P8" s="75">
        <v>15.092196</v>
      </c>
      <c r="Q8" s="75">
        <v>97.632103000000001</v>
      </c>
    </row>
    <row r="9" spans="1:17" x14ac:dyDescent="0.3">
      <c r="A9" s="6">
        <v>42979</v>
      </c>
      <c r="B9" s="2">
        <f t="shared" si="0"/>
        <v>2.1057527857113234E-2</v>
      </c>
      <c r="C9" s="2">
        <f t="shared" si="1"/>
        <v>-5.6553410203436516E-2</v>
      </c>
      <c r="D9" s="43">
        <f t="shared" si="2"/>
        <v>8.5222340684344644E-2</v>
      </c>
      <c r="E9" s="43">
        <f t="shared" si="3"/>
        <v>5.083065756400873E-2</v>
      </c>
      <c r="F9" s="2">
        <f t="shared" si="4"/>
        <v>-4.1584700758640181E-2</v>
      </c>
      <c r="G9" s="2">
        <f t="shared" si="5"/>
        <v>6.2757108713170862E-2</v>
      </c>
      <c r="H9" s="2">
        <f t="shared" si="6"/>
        <v>-7.7597720040211149E-3</v>
      </c>
      <c r="I9" s="2">
        <f t="shared" si="7"/>
        <v>-2.5988070747590131E-2</v>
      </c>
      <c r="J9" s="75">
        <v>959.10998500000005</v>
      </c>
      <c r="K9" s="75">
        <v>36.672085000000003</v>
      </c>
      <c r="L9" s="75">
        <v>10.067854000000001</v>
      </c>
      <c r="M9" s="75">
        <v>84.230461000000005</v>
      </c>
      <c r="N9" s="75">
        <v>68.220000999999996</v>
      </c>
      <c r="O9" s="75">
        <v>28.671717000000001</v>
      </c>
      <c r="P9" s="75">
        <v>14.975084000000001</v>
      </c>
      <c r="Q9" s="75">
        <v>95.094832999999994</v>
      </c>
    </row>
    <row r="10" spans="1:17" x14ac:dyDescent="0.3">
      <c r="A10" s="6">
        <v>43009</v>
      </c>
      <c r="B10" s="2">
        <f t="shared" si="0"/>
        <v>5.9982724504739515E-2</v>
      </c>
      <c r="C10" s="2">
        <f t="shared" si="1"/>
        <v>9.6807694462968108E-2</v>
      </c>
      <c r="D10" s="43">
        <f t="shared" si="2"/>
        <v>2.5062639962796451E-2</v>
      </c>
      <c r="E10" s="43">
        <f t="shared" si="3"/>
        <v>5.3397594487818445E-2</v>
      </c>
      <c r="F10" s="2">
        <f t="shared" si="4"/>
        <v>-2.8056302725647853E-2</v>
      </c>
      <c r="G10" s="2">
        <f t="shared" si="5"/>
        <v>-1.7927353286864567E-2</v>
      </c>
      <c r="H10" s="2">
        <f t="shared" si="6"/>
        <v>-5.578733314617812E-2</v>
      </c>
      <c r="I10" s="2">
        <f t="shared" si="7"/>
        <v>-7.7102717031953816E-3</v>
      </c>
      <c r="J10" s="75">
        <v>1016.6400149999999</v>
      </c>
      <c r="K10" s="75">
        <v>40.222225000000002</v>
      </c>
      <c r="L10" s="75">
        <v>10.320181</v>
      </c>
      <c r="M10" s="75">
        <v>88.728165000000004</v>
      </c>
      <c r="N10" s="75">
        <v>66.305999999999997</v>
      </c>
      <c r="O10" s="75">
        <v>28.157709000000001</v>
      </c>
      <c r="P10" s="75">
        <v>14.139664</v>
      </c>
      <c r="Q10" s="75">
        <v>94.361626000000001</v>
      </c>
    </row>
    <row r="11" spans="1:17" x14ac:dyDescent="0.3">
      <c r="A11" s="6">
        <v>43040</v>
      </c>
      <c r="B11" s="2">
        <f t="shared" si="0"/>
        <v>4.6918849638237781E-3</v>
      </c>
      <c r="C11" s="2">
        <f t="shared" si="1"/>
        <v>1.6623272332646932E-2</v>
      </c>
      <c r="D11" s="43">
        <f t="shared" si="2"/>
        <v>3.3045156863043434E-2</v>
      </c>
      <c r="E11" s="43">
        <f t="shared" si="3"/>
        <v>4.4935596267543509E-2</v>
      </c>
      <c r="F11" s="2">
        <f t="shared" si="4"/>
        <v>-6.8410098633607697E-2</v>
      </c>
      <c r="G11" s="2">
        <f t="shared" si="5"/>
        <v>3.4227180911628796E-2</v>
      </c>
      <c r="H11" s="2">
        <f t="shared" si="6"/>
        <v>-4.1949936009794797E-2</v>
      </c>
      <c r="I11" s="2">
        <f t="shared" si="7"/>
        <v>7.1669547110178033E-2</v>
      </c>
      <c r="J11" s="75">
        <v>1021.409973</v>
      </c>
      <c r="K11" s="75">
        <v>40.89085</v>
      </c>
      <c r="L11" s="75">
        <v>10.661213</v>
      </c>
      <c r="M11" s="75">
        <v>92.715217999999993</v>
      </c>
      <c r="N11" s="75">
        <v>61.77</v>
      </c>
      <c r="O11" s="75">
        <v>29.121468</v>
      </c>
      <c r="P11" s="75">
        <v>13.546506000000001</v>
      </c>
      <c r="Q11" s="75">
        <v>101.124481</v>
      </c>
    </row>
    <row r="12" spans="1:17" x14ac:dyDescent="0.3">
      <c r="A12" s="6">
        <v>43070</v>
      </c>
      <c r="B12" s="2">
        <f t="shared" si="0"/>
        <v>2.4466229683073548E-2</v>
      </c>
      <c r="C12" s="2">
        <f t="shared" si="1"/>
        <v>-1.1705992905503337E-2</v>
      </c>
      <c r="D12" s="43">
        <f t="shared" si="2"/>
        <v>-2.3963502089303645E-3</v>
      </c>
      <c r="E12" s="43">
        <f t="shared" si="3"/>
        <v>2.3153502157542416E-2</v>
      </c>
      <c r="F12" s="2">
        <f t="shared" si="4"/>
        <v>8.0945442771571674E-3</v>
      </c>
      <c r="G12" s="2">
        <f t="shared" si="5"/>
        <v>8.0245267855314495E-3</v>
      </c>
      <c r="H12" s="2">
        <f t="shared" si="6"/>
        <v>4.8752054588836247E-2</v>
      </c>
      <c r="I12" s="2">
        <f t="shared" si="7"/>
        <v>2.5663113168412632E-2</v>
      </c>
      <c r="J12" s="75">
        <v>1046.400024</v>
      </c>
      <c r="K12" s="75">
        <v>40.412182000000001</v>
      </c>
      <c r="L12" s="75">
        <v>10.635664999999999</v>
      </c>
      <c r="M12" s="75">
        <v>94.861900000000006</v>
      </c>
      <c r="N12" s="75">
        <v>62.27</v>
      </c>
      <c r="O12" s="75">
        <v>29.355153999999999</v>
      </c>
      <c r="P12" s="75">
        <v>14.206925999999999</v>
      </c>
      <c r="Q12" s="75">
        <v>103.71965</v>
      </c>
    </row>
    <row r="13" spans="1:17" x14ac:dyDescent="0.3">
      <c r="A13" s="6">
        <v>43101</v>
      </c>
      <c r="B13" s="2">
        <f t="shared" si="0"/>
        <v>0.11806184457809232</v>
      </c>
      <c r="C13" s="2">
        <f t="shared" si="1"/>
        <v>-1.0636495698252646E-2</v>
      </c>
      <c r="D13" s="43">
        <f t="shared" si="2"/>
        <v>-0.12169732687142731</v>
      </c>
      <c r="E13" s="43">
        <f t="shared" si="3"/>
        <v>8.1634576157551209E-2</v>
      </c>
      <c r="F13" s="2">
        <f t="shared" si="4"/>
        <v>0.13797976553717661</v>
      </c>
      <c r="G13" s="2">
        <f t="shared" si="5"/>
        <v>2.2639261235011698E-2</v>
      </c>
      <c r="H13" s="2">
        <f t="shared" si="6"/>
        <v>-4.9805285112345388E-3</v>
      </c>
      <c r="I13" s="2">
        <f t="shared" si="7"/>
        <v>1.8920850581350734E-2</v>
      </c>
      <c r="J13" s="75">
        <v>1169.9399410000001</v>
      </c>
      <c r="K13" s="75">
        <v>39.982337999999999</v>
      </c>
      <c r="L13" s="75">
        <v>9.3413330000000006</v>
      </c>
      <c r="M13" s="75">
        <v>102.60591100000001</v>
      </c>
      <c r="N13" s="75">
        <v>70.861999999999995</v>
      </c>
      <c r="O13" s="75">
        <v>30.019732999999999</v>
      </c>
      <c r="P13" s="75">
        <v>14.136168</v>
      </c>
      <c r="Q13" s="75">
        <v>105.682114</v>
      </c>
    </row>
    <row r="14" spans="1:17" x14ac:dyDescent="0.3">
      <c r="A14" s="6">
        <v>43132</v>
      </c>
      <c r="B14" s="2">
        <f t="shared" si="0"/>
        <v>-5.5737870564759207E-2</v>
      </c>
      <c r="C14" s="2">
        <f t="shared" si="1"/>
        <v>6.3847892036728915E-2</v>
      </c>
      <c r="D14" s="43">
        <f t="shared" si="2"/>
        <v>-8.9987157079188806E-3</v>
      </c>
      <c r="E14" s="43">
        <f t="shared" si="3"/>
        <v>3.7320169595296271E-3</v>
      </c>
      <c r="F14" s="2">
        <f t="shared" si="4"/>
        <v>-3.1751855719567623E-2</v>
      </c>
      <c r="G14" s="2">
        <f t="shared" si="5"/>
        <v>-1.9708436447452793E-2</v>
      </c>
      <c r="H14" s="2">
        <f t="shared" si="6"/>
        <v>-9.2938906781526609E-2</v>
      </c>
      <c r="I14" s="2">
        <f t="shared" si="7"/>
        <v>-5.0703925169399922E-2</v>
      </c>
      <c r="J14" s="75">
        <v>1104.7299800000001</v>
      </c>
      <c r="K14" s="75">
        <v>42.535125999999998</v>
      </c>
      <c r="L14" s="75">
        <v>9.2572729999999996</v>
      </c>
      <c r="M14" s="75">
        <v>102.988838</v>
      </c>
      <c r="N14" s="75">
        <v>68.611999999999995</v>
      </c>
      <c r="O14" s="75">
        <v>29.428090999999998</v>
      </c>
      <c r="P14" s="75">
        <v>12.822368000000001</v>
      </c>
      <c r="Q14" s="75">
        <v>100.323616</v>
      </c>
    </row>
    <row r="15" spans="1:17" x14ac:dyDescent="0.3">
      <c r="A15" s="6">
        <v>43160</v>
      </c>
      <c r="B15" s="2">
        <f t="shared" si="0"/>
        <v>-6.6025130412410871E-2</v>
      </c>
      <c r="C15" s="2">
        <f t="shared" si="1"/>
        <v>-5.4210348407102371E-2</v>
      </c>
      <c r="D15" s="43">
        <f t="shared" si="2"/>
        <v>4.429792661402554E-2</v>
      </c>
      <c r="E15" s="43">
        <f t="shared" si="3"/>
        <v>-4.7878751675982545E-2</v>
      </c>
      <c r="F15" s="2">
        <f t="shared" si="4"/>
        <v>-0.22424645834547885</v>
      </c>
      <c r="G15" s="2">
        <f t="shared" si="5"/>
        <v>-1.3528094635836152E-2</v>
      </c>
      <c r="H15" s="2">
        <f t="shared" si="6"/>
        <v>-7.0370231146072326E-2</v>
      </c>
      <c r="I15" s="2">
        <f t="shared" si="7"/>
        <v>-2.6366852646140693E-2</v>
      </c>
      <c r="J15" s="75">
        <v>1031.790039</v>
      </c>
      <c r="K15" s="75">
        <v>40.229281999999998</v>
      </c>
      <c r="L15" s="75">
        <v>9.667351</v>
      </c>
      <c r="M15" s="75">
        <v>98.057861000000003</v>
      </c>
      <c r="N15" s="75">
        <v>53.226002000000001</v>
      </c>
      <c r="O15" s="75">
        <v>29.029985</v>
      </c>
      <c r="P15" s="75">
        <v>11.920055</v>
      </c>
      <c r="Q15" s="75">
        <v>97.678398000000001</v>
      </c>
    </row>
    <row r="16" spans="1:17" x14ac:dyDescent="0.3">
      <c r="A16" s="6">
        <v>43191</v>
      </c>
      <c r="B16" s="2">
        <f t="shared" si="0"/>
        <v>-1.4014500483077397E-2</v>
      </c>
      <c r="C16" s="2">
        <f t="shared" si="1"/>
        <v>-1.5019706292545676E-2</v>
      </c>
      <c r="D16" s="43">
        <f t="shared" si="2"/>
        <v>1.4440460473608585E-2</v>
      </c>
      <c r="E16" s="43">
        <f t="shared" si="3"/>
        <v>-1.0821274186268437E-2</v>
      </c>
      <c r="F16" s="2">
        <f t="shared" si="4"/>
        <v>0.10434743905807542</v>
      </c>
      <c r="G16" s="2">
        <f t="shared" si="5"/>
        <v>3.1558128603924596E-2</v>
      </c>
      <c r="H16" s="2">
        <f t="shared" si="6"/>
        <v>5.0464700037038401E-2</v>
      </c>
      <c r="I16" s="2">
        <f t="shared" si="7"/>
        <v>-1.0951449060415674E-3</v>
      </c>
      <c r="J16" s="75">
        <v>1017.330017</v>
      </c>
      <c r="K16" s="75">
        <v>39.625050000000002</v>
      </c>
      <c r="L16" s="75">
        <v>9.8069520000000008</v>
      </c>
      <c r="M16" s="75">
        <v>96.996750000000006</v>
      </c>
      <c r="N16" s="75">
        <v>58.779998999999997</v>
      </c>
      <c r="O16" s="75">
        <v>29.946117000000001</v>
      </c>
      <c r="P16" s="75">
        <v>12.521597</v>
      </c>
      <c r="Q16" s="75">
        <v>97.571426000000002</v>
      </c>
    </row>
    <row r="17" spans="1:17" x14ac:dyDescent="0.3">
      <c r="A17" s="6">
        <v>43221</v>
      </c>
      <c r="B17" s="2">
        <f t="shared" si="0"/>
        <v>6.6507398650756722E-2</v>
      </c>
      <c r="C17" s="2">
        <f t="shared" si="1"/>
        <v>0.13076351954130017</v>
      </c>
      <c r="D17" s="43">
        <f t="shared" si="2"/>
        <v>4.1366777363649687E-2</v>
      </c>
      <c r="E17" s="43">
        <f t="shared" si="3"/>
        <v>-1.1282759473899895E-2</v>
      </c>
      <c r="F17" s="2">
        <f t="shared" si="4"/>
        <v>-3.1201089336527432E-2</v>
      </c>
      <c r="G17" s="2">
        <f t="shared" si="5"/>
        <v>-1.8574161050663118E-2</v>
      </c>
      <c r="H17" s="2">
        <f t="shared" si="6"/>
        <v>6.7524613673479505E-2</v>
      </c>
      <c r="I17" s="2">
        <f t="shared" si="7"/>
        <v>-8.5717410750971723E-3</v>
      </c>
      <c r="J17" s="75">
        <v>1084.98999</v>
      </c>
      <c r="K17" s="75">
        <v>44.806561000000002</v>
      </c>
      <c r="L17" s="75">
        <v>10.212634</v>
      </c>
      <c r="M17" s="75">
        <v>95.902359000000004</v>
      </c>
      <c r="N17" s="75">
        <v>56.945999</v>
      </c>
      <c r="O17" s="75">
        <v>29.389893000000001</v>
      </c>
      <c r="P17" s="75">
        <v>13.367113</v>
      </c>
      <c r="Q17" s="75">
        <v>96.735068999999996</v>
      </c>
    </row>
    <row r="18" spans="1:17" x14ac:dyDescent="0.3">
      <c r="A18" s="6">
        <v>43252</v>
      </c>
      <c r="B18" s="2">
        <f t="shared" si="0"/>
        <v>2.8258356558662712E-2</v>
      </c>
      <c r="C18" s="2">
        <f t="shared" si="1"/>
        <v>-5.5981979960478823E-3</v>
      </c>
      <c r="D18" s="43">
        <f t="shared" si="2"/>
        <v>-4.1558328634904496E-2</v>
      </c>
      <c r="E18" s="43">
        <f t="shared" si="3"/>
        <v>-2.6259427049130313E-2</v>
      </c>
      <c r="F18" s="2">
        <f t="shared" si="4"/>
        <v>0.20447436526664498</v>
      </c>
      <c r="G18" s="2">
        <f t="shared" si="5"/>
        <v>1.9597859713201382E-2</v>
      </c>
      <c r="H18" s="2">
        <f t="shared" si="6"/>
        <v>5.9352531844385492E-2</v>
      </c>
      <c r="I18" s="2">
        <f t="shared" si="7"/>
        <v>5.3684532958776288E-2</v>
      </c>
      <c r="J18" s="75">
        <v>1115.650024</v>
      </c>
      <c r="K18" s="75">
        <v>44.555725000000002</v>
      </c>
      <c r="L18" s="75">
        <v>9.788214</v>
      </c>
      <c r="M18" s="75">
        <v>93.384017999999998</v>
      </c>
      <c r="N18" s="75">
        <v>68.589995999999999</v>
      </c>
      <c r="O18" s="75">
        <v>29.965872000000001</v>
      </c>
      <c r="P18" s="75">
        <v>14.160485</v>
      </c>
      <c r="Q18" s="75">
        <v>101.928246</v>
      </c>
    </row>
    <row r="19" spans="1:17" x14ac:dyDescent="0.3">
      <c r="A19" s="6">
        <v>43282</v>
      </c>
      <c r="B19" s="2">
        <f t="shared" si="0"/>
        <v>9.1076936148571264E-2</v>
      </c>
      <c r="C19" s="2">
        <f t="shared" si="1"/>
        <v>2.7983272632192469E-2</v>
      </c>
      <c r="D19" s="43">
        <f t="shared" si="2"/>
        <v>-9.3044246887123538E-2</v>
      </c>
      <c r="E19" s="43">
        <f t="shared" si="3"/>
        <v>0.10316722503844278</v>
      </c>
      <c r="F19" s="2">
        <f t="shared" si="4"/>
        <v>-0.13066042459019822</v>
      </c>
      <c r="G19" s="2">
        <f t="shared" si="5"/>
        <v>0.1006064832686997</v>
      </c>
      <c r="H19" s="2">
        <f t="shared" si="6"/>
        <v>6.2252811256111595E-3</v>
      </c>
      <c r="I19" s="2">
        <f t="shared" si="7"/>
        <v>8.3484434726758705E-2</v>
      </c>
      <c r="J19" s="75">
        <v>1217.26001</v>
      </c>
      <c r="K19" s="75">
        <v>45.80254</v>
      </c>
      <c r="L19" s="75">
        <v>8.8774770000000007</v>
      </c>
      <c r="M19" s="75">
        <v>103.01818799999999</v>
      </c>
      <c r="N19" s="75">
        <v>59.627997999999998</v>
      </c>
      <c r="O19" s="75">
        <v>32.980632999999997</v>
      </c>
      <c r="P19" s="75">
        <v>14.248638</v>
      </c>
      <c r="Q19" s="75">
        <v>110.437668</v>
      </c>
    </row>
    <row r="20" spans="1:17" x14ac:dyDescent="0.3">
      <c r="A20" s="6">
        <v>43313</v>
      </c>
      <c r="B20" s="2">
        <f t="shared" si="0"/>
        <v>7.6395428450837244E-4</v>
      </c>
      <c r="C20" s="2">
        <f t="shared" si="1"/>
        <v>0.19622680314235841</v>
      </c>
      <c r="D20" s="43">
        <f t="shared" si="2"/>
        <v>-4.2502954386702485E-2</v>
      </c>
      <c r="E20" s="43">
        <f t="shared" si="3"/>
        <v>2.1979905140634415E-3</v>
      </c>
      <c r="F20" s="2">
        <f t="shared" si="4"/>
        <v>1.1806584551103061E-2</v>
      </c>
      <c r="G20" s="2">
        <f t="shared" si="5"/>
        <v>3.9819551068046577E-2</v>
      </c>
      <c r="H20" s="2">
        <f t="shared" si="6"/>
        <v>6.7492766677068605E-3</v>
      </c>
      <c r="I20" s="2">
        <f t="shared" si="7"/>
        <v>-5.631946158080714E-3</v>
      </c>
      <c r="J20" s="75">
        <v>1218.1899410000001</v>
      </c>
      <c r="K20" s="75">
        <v>54.790225999999997</v>
      </c>
      <c r="L20" s="75">
        <v>8.5001580000000008</v>
      </c>
      <c r="M20" s="75">
        <v>103.244621</v>
      </c>
      <c r="N20" s="75">
        <v>60.332000999999998</v>
      </c>
      <c r="O20" s="75">
        <v>34.293906999999997</v>
      </c>
      <c r="P20" s="75">
        <v>14.344806</v>
      </c>
      <c r="Q20" s="75">
        <v>109.81568900000001</v>
      </c>
    </row>
    <row r="21" spans="1:17" x14ac:dyDescent="0.3">
      <c r="A21" s="6">
        <v>43344</v>
      </c>
      <c r="B21" s="2">
        <f t="shared" si="0"/>
        <v>-2.0292377377297721E-2</v>
      </c>
      <c r="C21" s="2">
        <f t="shared" si="1"/>
        <v>-4.8251306720289433E-3</v>
      </c>
      <c r="D21" s="43">
        <f t="shared" si="2"/>
        <v>-2.4261549020618167E-2</v>
      </c>
      <c r="E21" s="43">
        <f t="shared" si="3"/>
        <v>-1.5185982425176436E-2</v>
      </c>
      <c r="F21" s="2">
        <f t="shared" si="4"/>
        <v>-0.12229002648196596</v>
      </c>
      <c r="G21" s="2">
        <f t="shared" si="5"/>
        <v>7.0454177180803601E-2</v>
      </c>
      <c r="H21" s="2">
        <f t="shared" si="6"/>
        <v>1.6945506268959409E-3</v>
      </c>
      <c r="I21" s="2">
        <f t="shared" si="7"/>
        <v>4.3920764363642117E-2</v>
      </c>
      <c r="J21" s="75">
        <v>1193.469971</v>
      </c>
      <c r="K21" s="75">
        <v>54.525855999999997</v>
      </c>
      <c r="L21" s="75">
        <v>8.2939310000000006</v>
      </c>
      <c r="M21" s="75">
        <v>101.67675</v>
      </c>
      <c r="N21" s="75">
        <v>52.953999000000003</v>
      </c>
      <c r="O21" s="75">
        <v>36.710056000000002</v>
      </c>
      <c r="P21" s="75">
        <v>14.369114</v>
      </c>
      <c r="Q21" s="75">
        <v>114.63887800000001</v>
      </c>
    </row>
    <row r="22" spans="1:17" x14ac:dyDescent="0.3">
      <c r="A22" s="6">
        <v>43374</v>
      </c>
      <c r="B22" s="2">
        <f t="shared" si="0"/>
        <v>-9.7782058900248603E-2</v>
      </c>
      <c r="C22" s="2">
        <f t="shared" si="1"/>
        <v>-3.0477357384357195E-2</v>
      </c>
      <c r="D22" s="43">
        <f t="shared" si="2"/>
        <v>3.2432509988327585E-2</v>
      </c>
      <c r="E22" s="43">
        <f t="shared" si="3"/>
        <v>-3.3853294878130935E-2</v>
      </c>
      <c r="F22" s="2">
        <f t="shared" si="4"/>
        <v>0.27401137353195937</v>
      </c>
      <c r="G22" s="2">
        <f t="shared" si="5"/>
        <v>-2.2918079994211915E-2</v>
      </c>
      <c r="H22" s="2">
        <f t="shared" si="6"/>
        <v>-4.0044988160021444E-2</v>
      </c>
      <c r="I22" s="2">
        <f t="shared" si="7"/>
        <v>-1.8043459915928373E-2</v>
      </c>
      <c r="J22" s="75">
        <v>1076.7700199999999</v>
      </c>
      <c r="K22" s="75">
        <v>52.864052000000001</v>
      </c>
      <c r="L22" s="75">
        <v>8.5629240000000006</v>
      </c>
      <c r="M22" s="75">
        <v>98.234656999999999</v>
      </c>
      <c r="N22" s="75">
        <v>67.463997000000006</v>
      </c>
      <c r="O22" s="75">
        <v>35.868732000000001</v>
      </c>
      <c r="P22" s="75">
        <v>13.793703000000001</v>
      </c>
      <c r="Q22" s="75">
        <v>112.570396</v>
      </c>
    </row>
    <row r="23" spans="1:17" x14ac:dyDescent="0.3">
      <c r="A23" s="6">
        <v>43405</v>
      </c>
      <c r="B23" s="2">
        <f t="shared" si="0"/>
        <v>1.64009339710256E-2</v>
      </c>
      <c r="C23" s="2">
        <f t="shared" si="1"/>
        <v>-0.18404466990158086</v>
      </c>
      <c r="D23" s="43">
        <f t="shared" si="2"/>
        <v>3.0410172973625027E-3</v>
      </c>
      <c r="E23" s="43">
        <f t="shared" si="3"/>
        <v>2.7046992183217045E-2</v>
      </c>
      <c r="F23" s="2">
        <f t="shared" si="4"/>
        <v>3.901346076485801E-2</v>
      </c>
      <c r="G23" s="2">
        <f t="shared" si="5"/>
        <v>7.3618409482665959E-2</v>
      </c>
      <c r="H23" s="2">
        <f t="shared" si="6"/>
        <v>1.5273853583769315E-2</v>
      </c>
      <c r="I23" s="2">
        <f t="shared" si="7"/>
        <v>5.7476834317966574E-3</v>
      </c>
      <c r="J23" s="75">
        <v>1094.4300539999999</v>
      </c>
      <c r="K23" s="75">
        <v>43.134704999999997</v>
      </c>
      <c r="L23" s="75">
        <v>8.5889640000000007</v>
      </c>
      <c r="M23" s="75">
        <v>100.891609</v>
      </c>
      <c r="N23" s="75">
        <v>70.096001000000001</v>
      </c>
      <c r="O23" s="75">
        <v>38.509331000000003</v>
      </c>
      <c r="P23" s="75">
        <v>14.004386</v>
      </c>
      <c r="Q23" s="75">
        <v>113.217415</v>
      </c>
    </row>
    <row r="24" spans="1:17" x14ac:dyDescent="0.3">
      <c r="A24" s="6">
        <v>43435</v>
      </c>
      <c r="B24" s="2">
        <f t="shared" si="0"/>
        <v>-5.3744932154430658E-2</v>
      </c>
      <c r="C24" s="2">
        <f t="shared" si="1"/>
        <v>-0.11361642556730123</v>
      </c>
      <c r="D24" s="43">
        <f t="shared" si="2"/>
        <v>-0.18703513019730911</v>
      </c>
      <c r="E24" s="43">
        <f t="shared" si="3"/>
        <v>-0.12204340997277585</v>
      </c>
      <c r="F24" s="2">
        <f t="shared" si="4"/>
        <v>-5.0445145936356739E-2</v>
      </c>
      <c r="G24" s="2">
        <f t="shared" si="5"/>
        <v>-4.8522006263884587E-2</v>
      </c>
      <c r="H24" s="2">
        <f t="shared" si="6"/>
        <v>-9.9003912060121824E-2</v>
      </c>
      <c r="I24" s="2">
        <f t="shared" si="7"/>
        <v>-5.0567158771466336E-2</v>
      </c>
      <c r="J24" s="75">
        <v>1035.6099850000001</v>
      </c>
      <c r="K24" s="75">
        <v>38.233893999999999</v>
      </c>
      <c r="L24" s="75">
        <v>6.982526</v>
      </c>
      <c r="M24" s="75">
        <v>88.578452999999996</v>
      </c>
      <c r="N24" s="75">
        <v>66.559997999999993</v>
      </c>
      <c r="O24" s="75">
        <v>36.640780999999997</v>
      </c>
      <c r="P24" s="75">
        <v>12.617896999999999</v>
      </c>
      <c r="Q24" s="75">
        <v>107.492332</v>
      </c>
    </row>
    <row r="25" spans="1:17" x14ac:dyDescent="0.3">
      <c r="A25" s="6">
        <v>43466</v>
      </c>
      <c r="B25" s="2">
        <f t="shared" si="0"/>
        <v>7.7983035283306856E-2</v>
      </c>
      <c r="C25" s="2">
        <f t="shared" si="1"/>
        <v>5.515394272945362E-2</v>
      </c>
      <c r="D25" s="43">
        <f t="shared" si="2"/>
        <v>0.15032668693249396</v>
      </c>
      <c r="E25" s="43">
        <f t="shared" si="3"/>
        <v>6.0233395586621885E-2</v>
      </c>
      <c r="F25" s="2">
        <f t="shared" si="4"/>
        <v>-7.746392961129589E-2</v>
      </c>
      <c r="G25" s="2">
        <f t="shared" si="5"/>
        <v>-2.7491553741717412E-2</v>
      </c>
      <c r="H25" s="2">
        <f t="shared" si="6"/>
        <v>0.17685308415499046</v>
      </c>
      <c r="I25" s="2">
        <f t="shared" si="7"/>
        <v>2.4943304793126897E-2</v>
      </c>
      <c r="J25" s="75">
        <v>1116.369995</v>
      </c>
      <c r="K25" s="75">
        <v>40.342644</v>
      </c>
      <c r="L25" s="75">
        <v>8.0321859999999994</v>
      </c>
      <c r="M25" s="75">
        <v>93.913833999999994</v>
      </c>
      <c r="N25" s="75">
        <v>61.403998999999999</v>
      </c>
      <c r="O25" s="75">
        <v>35.633468999999998</v>
      </c>
      <c r="P25" s="75">
        <v>14.849411</v>
      </c>
      <c r="Q25" s="75">
        <v>110.173546</v>
      </c>
    </row>
    <row r="26" spans="1:17" x14ac:dyDescent="0.3">
      <c r="A26" s="6">
        <v>43497</v>
      </c>
      <c r="B26" s="2">
        <f t="shared" si="0"/>
        <v>3.1799932064637826E-3</v>
      </c>
      <c r="C26" s="2">
        <f t="shared" si="1"/>
        <v>4.0314933250284568E-2</v>
      </c>
      <c r="D26" s="43">
        <f t="shared" si="2"/>
        <v>1.3953362135787239E-2</v>
      </c>
      <c r="E26" s="43">
        <f t="shared" si="3"/>
        <v>1.6497537519339467E-2</v>
      </c>
      <c r="F26" s="2">
        <f t="shared" si="4"/>
        <v>4.188657158957998E-2</v>
      </c>
      <c r="G26" s="2">
        <f t="shared" si="5"/>
        <v>3.0120222086713166E-2</v>
      </c>
      <c r="H26" s="2">
        <f t="shared" si="6"/>
        <v>7.0424140055117324E-2</v>
      </c>
      <c r="I26" s="2">
        <f t="shared" si="7"/>
        <v>1.1836434855241995E-2</v>
      </c>
      <c r="J26" s="75">
        <v>1119.920044</v>
      </c>
      <c r="K26" s="75">
        <v>41.969054999999997</v>
      </c>
      <c r="L26" s="75">
        <v>8.1442619999999994</v>
      </c>
      <c r="M26" s="75">
        <v>95.463181000000006</v>
      </c>
      <c r="N26" s="75">
        <v>63.976002000000001</v>
      </c>
      <c r="O26" s="75">
        <v>36.706757000000003</v>
      </c>
      <c r="P26" s="75">
        <v>15.895168</v>
      </c>
      <c r="Q26" s="75">
        <v>111.477608</v>
      </c>
    </row>
    <row r="27" spans="1:17" x14ac:dyDescent="0.3">
      <c r="A27" s="6">
        <v>43525</v>
      </c>
      <c r="B27" s="2">
        <f t="shared" si="0"/>
        <v>4.7673059595672251E-2</v>
      </c>
      <c r="C27" s="2">
        <f t="shared" si="1"/>
        <v>0.10173054885319677</v>
      </c>
      <c r="D27" s="43">
        <f t="shared" si="2"/>
        <v>1.1399436805938912E-3</v>
      </c>
      <c r="E27" s="43">
        <f t="shared" si="3"/>
        <v>-2.999205526159876E-2</v>
      </c>
      <c r="F27" s="2">
        <f t="shared" si="4"/>
        <v>-0.12510944338159802</v>
      </c>
      <c r="G27" s="2">
        <f t="shared" si="5"/>
        <v>-2.0299723018298743E-2</v>
      </c>
      <c r="H27" s="2">
        <f t="shared" si="6"/>
        <v>4.4363167473284948E-2</v>
      </c>
      <c r="I27" s="2">
        <f t="shared" si="7"/>
        <v>-1.6040414143080772E-2</v>
      </c>
      <c r="J27" s="75">
        <v>1173.3100589999999</v>
      </c>
      <c r="K27" s="75">
        <v>46.238590000000002</v>
      </c>
      <c r="L27" s="75">
        <v>8.1535460000000004</v>
      </c>
      <c r="M27" s="75">
        <v>92.600043999999997</v>
      </c>
      <c r="N27" s="75">
        <v>55.972000000000001</v>
      </c>
      <c r="O27" s="75">
        <v>35.961620000000003</v>
      </c>
      <c r="P27" s="75">
        <v>16.600328000000001</v>
      </c>
      <c r="Q27" s="75">
        <v>109.68946099999999</v>
      </c>
    </row>
    <row r="28" spans="1:17" x14ac:dyDescent="0.3">
      <c r="A28" s="6">
        <v>43556</v>
      </c>
      <c r="B28" s="2">
        <f t="shared" si="0"/>
        <v>1.2929166407155357E-2</v>
      </c>
      <c r="C28" s="2">
        <f t="shared" si="1"/>
        <v>5.6435890454272108E-2</v>
      </c>
      <c r="D28" s="43">
        <f t="shared" si="2"/>
        <v>0.19020509604042224</v>
      </c>
      <c r="E28" s="43">
        <f t="shared" si="3"/>
        <v>0.14639919609541452</v>
      </c>
      <c r="F28" s="2">
        <f t="shared" si="4"/>
        <v>-0.14710928678625024</v>
      </c>
      <c r="G28" s="2">
        <f t="shared" si="5"/>
        <v>-4.3795746687718795E-2</v>
      </c>
      <c r="H28" s="2">
        <f t="shared" si="6"/>
        <v>-6.9963677826124782E-3</v>
      </c>
      <c r="I28" s="2">
        <f t="shared" si="7"/>
        <v>0.23363053994768013</v>
      </c>
      <c r="J28" s="75">
        <v>1188.4799800000001</v>
      </c>
      <c r="K28" s="75">
        <v>48.848106000000001</v>
      </c>
      <c r="L28" s="75">
        <v>9.7043920000000004</v>
      </c>
      <c r="M28" s="75">
        <v>106.156616</v>
      </c>
      <c r="N28" s="75">
        <v>47.737999000000002</v>
      </c>
      <c r="O28" s="75">
        <v>34.386654</v>
      </c>
      <c r="P28" s="75">
        <v>16.484186000000001</v>
      </c>
      <c r="Q28" s="75">
        <v>135.31626900000001</v>
      </c>
    </row>
    <row r="29" spans="1:17" x14ac:dyDescent="0.3">
      <c r="A29" s="6">
        <v>43586</v>
      </c>
      <c r="B29" s="2">
        <f t="shared" si="0"/>
        <v>-7.1393693144078063E-2</v>
      </c>
      <c r="C29" s="2">
        <f t="shared" si="1"/>
        <v>-0.12757247947341088</v>
      </c>
      <c r="D29" s="43">
        <f t="shared" si="2"/>
        <v>-7.4380033288020564E-2</v>
      </c>
      <c r="E29" s="43">
        <f t="shared" si="3"/>
        <v>-7.9958690469183802E-2</v>
      </c>
      <c r="F29" s="2">
        <f t="shared" si="4"/>
        <v>-0.22426574687388967</v>
      </c>
      <c r="G29" s="2">
        <f t="shared" si="5"/>
        <v>2.2408286656794285E-2</v>
      </c>
      <c r="H29" s="2">
        <f t="shared" si="6"/>
        <v>1.6589050863658139E-2</v>
      </c>
      <c r="I29" s="2">
        <f t="shared" si="7"/>
        <v>-3.5993329080038494E-2</v>
      </c>
      <c r="J29" s="75">
        <v>1103.630005</v>
      </c>
      <c r="K29" s="75">
        <v>42.616432000000003</v>
      </c>
      <c r="L29" s="75">
        <v>8.9825789999999994</v>
      </c>
      <c r="M29" s="75">
        <v>97.668471999999994</v>
      </c>
      <c r="N29" s="75">
        <v>37.032001000000001</v>
      </c>
      <c r="O29" s="75">
        <v>35.157200000000003</v>
      </c>
      <c r="P29" s="75">
        <v>16.757643000000002</v>
      </c>
      <c r="Q29" s="75">
        <v>130.445786</v>
      </c>
    </row>
    <row r="30" spans="1:17" x14ac:dyDescent="0.3">
      <c r="A30" s="6">
        <v>43617</v>
      </c>
      <c r="B30" s="2">
        <f t="shared" si="0"/>
        <v>-2.0586583272534376E-2</v>
      </c>
      <c r="C30" s="2">
        <f t="shared" si="1"/>
        <v>0.1348729288270778</v>
      </c>
      <c r="D30" s="43">
        <f t="shared" si="2"/>
        <v>7.4579694762495485E-2</v>
      </c>
      <c r="E30" s="43">
        <f t="shared" si="3"/>
        <v>5.5115063129071995E-2</v>
      </c>
      <c r="F30" s="2">
        <f t="shared" si="4"/>
        <v>0.20684812576020395</v>
      </c>
      <c r="G30" s="2">
        <f t="shared" si="5"/>
        <v>5.2606208685560762E-2</v>
      </c>
      <c r="H30" s="2">
        <f t="shared" si="6"/>
        <v>4.6616639344805089E-2</v>
      </c>
      <c r="I30" s="2">
        <f t="shared" si="7"/>
        <v>5.7558310085999986E-2</v>
      </c>
      <c r="J30" s="75">
        <v>1080.910034</v>
      </c>
      <c r="K30" s="75">
        <v>48.364235000000001</v>
      </c>
      <c r="L30" s="75">
        <v>9.6524970000000003</v>
      </c>
      <c r="M30" s="75">
        <v>103.05147599999999</v>
      </c>
      <c r="N30" s="75">
        <v>44.692000999999998</v>
      </c>
      <c r="O30" s="75">
        <v>37.006686999999999</v>
      </c>
      <c r="P30" s="75">
        <v>17.538827999999999</v>
      </c>
      <c r="Q30" s="75">
        <v>137.954025</v>
      </c>
    </row>
    <row r="31" spans="1:17" x14ac:dyDescent="0.3">
      <c r="A31" s="6">
        <v>43647</v>
      </c>
      <c r="B31" s="2">
        <f t="shared" si="0"/>
        <v>0.12560714187985789</v>
      </c>
      <c r="C31" s="2">
        <f t="shared" si="1"/>
        <v>7.6394302525409463E-2</v>
      </c>
      <c r="D31" s="43">
        <f t="shared" si="2"/>
        <v>-6.8426128492969363E-2</v>
      </c>
      <c r="E31" s="43">
        <f t="shared" si="3"/>
        <v>3.7567098990411329E-2</v>
      </c>
      <c r="F31" s="2">
        <f t="shared" si="4"/>
        <v>8.1222543604615005E-2</v>
      </c>
      <c r="G31" s="2">
        <f t="shared" si="5"/>
        <v>-0.10341641768688981</v>
      </c>
      <c r="H31" s="2">
        <f t="shared" si="6"/>
        <v>-1.2452086308161414E-2</v>
      </c>
      <c r="I31" s="2">
        <f t="shared" si="7"/>
        <v>2.413351114619533E-2</v>
      </c>
      <c r="J31" s="75">
        <v>1216.6800539999999</v>
      </c>
      <c r="K31" s="75">
        <v>52.058987000000002</v>
      </c>
      <c r="L31" s="75">
        <v>8.9920139999999993</v>
      </c>
      <c r="M31" s="75">
        <v>106.922821</v>
      </c>
      <c r="N31" s="75">
        <v>48.321998999999998</v>
      </c>
      <c r="O31" s="75">
        <v>33.179588000000003</v>
      </c>
      <c r="P31" s="75">
        <v>17.320433000000001</v>
      </c>
      <c r="Q31" s="75">
        <v>141.28334000000001</v>
      </c>
    </row>
    <row r="32" spans="1:17" x14ac:dyDescent="0.3">
      <c r="A32" s="6">
        <v>43678</v>
      </c>
      <c r="B32" s="2">
        <f t="shared" si="0"/>
        <v>-2.3490216598882396E-2</v>
      </c>
      <c r="C32" s="2">
        <f t="shared" si="1"/>
        <v>-2.0183930970458563E-2</v>
      </c>
      <c r="D32" s="43">
        <f t="shared" si="2"/>
        <v>-2.341388703353886E-2</v>
      </c>
      <c r="E32" s="43">
        <f t="shared" si="3"/>
        <v>-4.6226118557047835E-2</v>
      </c>
      <c r="F32" s="2">
        <f t="shared" si="4"/>
        <v>-6.6222363855435673E-2</v>
      </c>
      <c r="G32" s="2">
        <f t="shared" si="5"/>
        <v>-8.4706356209124811E-2</v>
      </c>
      <c r="H32" s="2">
        <f t="shared" si="6"/>
        <v>-5.0671366010307528E-3</v>
      </c>
      <c r="I32" s="2">
        <f t="shared" si="7"/>
        <v>-3.4263098536600367E-2</v>
      </c>
      <c r="J32" s="75">
        <v>1188.099976</v>
      </c>
      <c r="K32" s="75">
        <v>51.008232</v>
      </c>
      <c r="L32" s="75">
        <v>8.7814759999999996</v>
      </c>
      <c r="M32" s="75">
        <v>101.980194</v>
      </c>
      <c r="N32" s="75">
        <v>45.122002000000002</v>
      </c>
      <c r="O32" s="75">
        <v>30.369066</v>
      </c>
      <c r="P32" s="75">
        <v>17.232668</v>
      </c>
      <c r="Q32" s="75">
        <v>136.44253499999999</v>
      </c>
    </row>
    <row r="33" spans="1:17" x14ac:dyDescent="0.3">
      <c r="A33" s="6">
        <v>43709</v>
      </c>
      <c r="B33" s="2">
        <f t="shared" si="0"/>
        <v>2.6007932517625232E-2</v>
      </c>
      <c r="C33" s="2">
        <f t="shared" si="1"/>
        <v>7.7038251394402346E-2</v>
      </c>
      <c r="D33" s="43">
        <f t="shared" si="2"/>
        <v>-1.090705024986649E-3</v>
      </c>
      <c r="E33" s="43">
        <f t="shared" si="3"/>
        <v>7.1272535527830083E-2</v>
      </c>
      <c r="F33" s="2">
        <f t="shared" si="4"/>
        <v>6.7638798473525164E-2</v>
      </c>
      <c r="G33" s="2">
        <f t="shared" si="5"/>
        <v>2.0144774949614863E-2</v>
      </c>
      <c r="H33" s="2">
        <f t="shared" si="6"/>
        <v>1.6773664994880644E-2</v>
      </c>
      <c r="I33" s="2">
        <f t="shared" si="7"/>
        <v>-5.0560963265597447E-2</v>
      </c>
      <c r="J33" s="75">
        <v>1219</v>
      </c>
      <c r="K33" s="75">
        <v>54.937817000000003</v>
      </c>
      <c r="L33" s="75">
        <v>8.7718980000000002</v>
      </c>
      <c r="M33" s="75">
        <v>109.248581</v>
      </c>
      <c r="N33" s="75">
        <v>48.173999999999999</v>
      </c>
      <c r="O33" s="75">
        <v>30.980844000000001</v>
      </c>
      <c r="P33" s="75">
        <v>17.521723000000001</v>
      </c>
      <c r="Q33" s="75">
        <v>129.543869</v>
      </c>
    </row>
    <row r="34" spans="1:17" x14ac:dyDescent="0.3">
      <c r="A34" s="6">
        <v>43739</v>
      </c>
      <c r="B34" s="2">
        <f t="shared" si="0"/>
        <v>3.3724351927809648E-2</v>
      </c>
      <c r="C34" s="2">
        <f t="shared" si="1"/>
        <v>0.11068443072647027</v>
      </c>
      <c r="D34" s="43">
        <f t="shared" si="2"/>
        <v>-6.2227011759598772E-2</v>
      </c>
      <c r="E34" s="43">
        <f t="shared" si="3"/>
        <v>6.1432468399749807E-2</v>
      </c>
      <c r="F34" s="2">
        <f t="shared" si="4"/>
        <v>0.30742726366919926</v>
      </c>
      <c r="G34" s="2">
        <f t="shared" si="5"/>
        <v>6.790967347435739E-2</v>
      </c>
      <c r="H34" s="2">
        <f t="shared" si="6"/>
        <v>-3.0567827148049287E-2</v>
      </c>
      <c r="I34" s="2">
        <f t="shared" si="7"/>
        <v>-3.0693386191823491E-3</v>
      </c>
      <c r="J34" s="75">
        <v>1260.1099850000001</v>
      </c>
      <c r="K34" s="75">
        <v>61.018577999999998</v>
      </c>
      <c r="L34" s="75">
        <v>8.2260489999999997</v>
      </c>
      <c r="M34" s="75">
        <v>115.959991</v>
      </c>
      <c r="N34" s="75">
        <v>62.984000999999999</v>
      </c>
      <c r="O34" s="75">
        <v>33.084743000000003</v>
      </c>
      <c r="P34" s="75">
        <v>16.986122000000002</v>
      </c>
      <c r="Q34" s="75">
        <v>129.146255</v>
      </c>
    </row>
    <row r="35" spans="1:17" x14ac:dyDescent="0.3">
      <c r="A35" s="6">
        <v>43770</v>
      </c>
      <c r="B35" s="2">
        <f t="shared" si="0"/>
        <v>3.5592112223442163E-2</v>
      </c>
      <c r="C35" s="2">
        <f t="shared" si="1"/>
        <v>7.4328674129377381E-2</v>
      </c>
      <c r="D35" s="43">
        <f t="shared" si="2"/>
        <v>7.2024248822247561E-2</v>
      </c>
      <c r="E35" s="43">
        <f t="shared" si="3"/>
        <v>6.3204437468436847E-2</v>
      </c>
      <c r="F35" s="2">
        <f t="shared" si="4"/>
        <v>4.7694620098840623E-2</v>
      </c>
      <c r="G35" s="2">
        <f t="shared" si="5"/>
        <v>3.9092943838190397E-3</v>
      </c>
      <c r="H35" s="2">
        <f t="shared" si="6"/>
        <v>-6.2007090258743291E-3</v>
      </c>
      <c r="I35" s="2">
        <f t="shared" si="7"/>
        <v>0.16671800510204493</v>
      </c>
      <c r="J35" s="75">
        <v>1304.959961</v>
      </c>
      <c r="K35" s="75">
        <v>65.554007999999996</v>
      </c>
      <c r="L35" s="75">
        <v>8.818524</v>
      </c>
      <c r="M35" s="75">
        <v>123.289177</v>
      </c>
      <c r="N35" s="75">
        <v>65.987999000000002</v>
      </c>
      <c r="O35" s="75">
        <v>33.214081</v>
      </c>
      <c r="P35" s="75">
        <v>16.880796</v>
      </c>
      <c r="Q35" s="75">
        <v>150.67726099999999</v>
      </c>
    </row>
    <row r="36" spans="1:17" x14ac:dyDescent="0.3">
      <c r="A36" s="6">
        <v>43800</v>
      </c>
      <c r="B36" s="2">
        <f t="shared" ref="B36:B62" si="8">J36/J35-1</f>
        <v>2.4567848790879365E-2</v>
      </c>
      <c r="C36" s="2">
        <f t="shared" ref="C36:C62" si="9">K36/K35-1</f>
        <v>0.10208286577992309</v>
      </c>
      <c r="D36" s="43">
        <f t="shared" ref="D36:D62" si="10">L36/L35-1</f>
        <v>2.6490147330777702E-2</v>
      </c>
      <c r="E36" s="43">
        <f t="shared" ref="E36:E62" si="11">M36/M35-1</f>
        <v>5.7984221924038071E-2</v>
      </c>
      <c r="F36" s="2">
        <f t="shared" ref="F36:F62" si="12">N36/N35-1</f>
        <v>0.26789721264316557</v>
      </c>
      <c r="G36" s="2">
        <f t="shared" ref="G36:G62" si="13">O36/O35-1</f>
        <v>2.6964226407468539E-2</v>
      </c>
      <c r="H36" s="2">
        <f t="shared" ref="H36:H62" si="14">P36/P35-1</f>
        <v>7.9551224954083732E-2</v>
      </c>
      <c r="I36" s="2">
        <f t="shared" ref="I36:I62" si="15">Q36/Q35-1</f>
        <v>-4.5850415345683793E-2</v>
      </c>
      <c r="J36" s="75">
        <v>1337.0200199999999</v>
      </c>
      <c r="K36" s="75">
        <v>72.245948999999996</v>
      </c>
      <c r="L36" s="75">
        <v>9.0521279999999997</v>
      </c>
      <c r="M36" s="75">
        <v>130.43800400000001</v>
      </c>
      <c r="N36" s="75">
        <v>83.665999999999997</v>
      </c>
      <c r="O36" s="75">
        <v>34.109673000000001</v>
      </c>
      <c r="P36" s="75">
        <v>18.223683999999999</v>
      </c>
      <c r="Q36" s="75">
        <v>143.76864599999999</v>
      </c>
    </row>
    <row r="37" spans="1:17" x14ac:dyDescent="0.3">
      <c r="A37" s="6">
        <v>43831</v>
      </c>
      <c r="B37" s="2">
        <f t="shared" si="8"/>
        <v>7.2706435614928289E-2</v>
      </c>
      <c r="C37" s="2">
        <f t="shared" si="9"/>
        <v>5.4009741085967455E-2</v>
      </c>
      <c r="D37" s="43">
        <f t="shared" si="10"/>
        <v>-5.1612946701593332E-2</v>
      </c>
      <c r="E37" s="43">
        <f t="shared" si="11"/>
        <v>-5.0502175730931964E-2</v>
      </c>
      <c r="F37" s="2">
        <f t="shared" si="12"/>
        <v>0.55515977816556328</v>
      </c>
      <c r="G37" s="2">
        <f t="shared" si="13"/>
        <v>-4.9515162458461548E-2</v>
      </c>
      <c r="H37" s="2">
        <f t="shared" si="14"/>
        <v>-1.4170844929049409E-2</v>
      </c>
      <c r="I37" s="2">
        <f t="shared" si="15"/>
        <v>-3.7968278563324409E-2</v>
      </c>
      <c r="J37" s="75">
        <v>1434.2299800000001</v>
      </c>
      <c r="K37" s="75">
        <v>76.147934000000006</v>
      </c>
      <c r="L37" s="75">
        <v>8.5849209999999996</v>
      </c>
      <c r="M37" s="75">
        <v>123.850601</v>
      </c>
      <c r="N37" s="75">
        <v>130.11399800000001</v>
      </c>
      <c r="O37" s="75">
        <v>32.420726999999999</v>
      </c>
      <c r="P37" s="75">
        <v>17.965439</v>
      </c>
      <c r="Q37" s="75">
        <v>138.30999800000001</v>
      </c>
    </row>
    <row r="38" spans="1:17" x14ac:dyDescent="0.3">
      <c r="A38" s="6">
        <v>43862</v>
      </c>
      <c r="B38" s="2">
        <f t="shared" si="8"/>
        <v>-6.6167926569210334E-2</v>
      </c>
      <c r="C38" s="2">
        <f t="shared" si="9"/>
        <v>-0.11679752204439342</v>
      </c>
      <c r="D38" s="43">
        <f t="shared" si="10"/>
        <v>-0.19746401859725904</v>
      </c>
      <c r="E38" s="43">
        <f t="shared" si="11"/>
        <v>-0.1171394961579556</v>
      </c>
      <c r="F38" s="2">
        <f t="shared" si="12"/>
        <v>2.6776588634221943E-2</v>
      </c>
      <c r="G38" s="2">
        <f t="shared" si="13"/>
        <v>-9.3410644369572582E-2</v>
      </c>
      <c r="H38" s="2">
        <f t="shared" si="14"/>
        <v>-7.0609574305420586E-2</v>
      </c>
      <c r="I38" s="2">
        <f t="shared" si="15"/>
        <v>-0.14937456654435066</v>
      </c>
      <c r="J38" s="75">
        <v>1339.329956</v>
      </c>
      <c r="K38" s="75">
        <v>67.254043999999993</v>
      </c>
      <c r="L38" s="75">
        <v>6.8897079999999997</v>
      </c>
      <c r="M38" s="75">
        <v>109.342804</v>
      </c>
      <c r="N38" s="75">
        <v>133.598007</v>
      </c>
      <c r="O38" s="75">
        <v>29.392285999999999</v>
      </c>
      <c r="P38" s="75">
        <v>16.696906999999999</v>
      </c>
      <c r="Q38" s="75">
        <v>117.650002</v>
      </c>
    </row>
    <row r="39" spans="1:17" x14ac:dyDescent="0.3">
      <c r="A39" s="6">
        <v>43891</v>
      </c>
      <c r="B39" s="2">
        <f t="shared" si="8"/>
        <v>-0.13179716933024388</v>
      </c>
      <c r="C39" s="2">
        <f t="shared" si="9"/>
        <v>-6.7553811336608871E-2</v>
      </c>
      <c r="D39" s="43">
        <f t="shared" si="10"/>
        <v>-0.30603459537036981</v>
      </c>
      <c r="E39" s="43">
        <f t="shared" si="11"/>
        <v>-0.22461459832326958</v>
      </c>
      <c r="F39" s="2">
        <f t="shared" si="12"/>
        <v>-0.21555713776478713</v>
      </c>
      <c r="G39" s="2">
        <f t="shared" si="13"/>
        <v>-2.3339423139799309E-2</v>
      </c>
      <c r="H39" s="2">
        <f t="shared" si="14"/>
        <v>-0.27386539315335467</v>
      </c>
      <c r="I39" s="2">
        <f t="shared" si="15"/>
        <v>-0.17892055794440187</v>
      </c>
      <c r="J39" s="75">
        <v>1162.8100589999999</v>
      </c>
      <c r="K39" s="75">
        <v>62.710777</v>
      </c>
      <c r="L39" s="75">
        <v>4.7812190000000001</v>
      </c>
      <c r="M39" s="75">
        <v>84.782814000000002</v>
      </c>
      <c r="N39" s="75">
        <v>104.800003</v>
      </c>
      <c r="O39" s="75">
        <v>28.706287</v>
      </c>
      <c r="P39" s="75">
        <v>12.124202</v>
      </c>
      <c r="Q39" s="75">
        <v>96.599997999999999</v>
      </c>
    </row>
    <row r="40" spans="1:17" x14ac:dyDescent="0.3">
      <c r="A40" s="6">
        <v>43922</v>
      </c>
      <c r="B40" s="2">
        <f t="shared" si="8"/>
        <v>0.15982831724024504</v>
      </c>
      <c r="C40" s="2">
        <f t="shared" si="9"/>
        <v>0.15537372467893373</v>
      </c>
      <c r="D40" s="43">
        <f t="shared" si="10"/>
        <v>5.3830414377588509E-2</v>
      </c>
      <c r="E40" s="43">
        <f t="shared" si="11"/>
        <v>6.3645469469791216E-2</v>
      </c>
      <c r="F40" s="2">
        <f t="shared" si="12"/>
        <v>0.49213742866018784</v>
      </c>
      <c r="G40" s="2">
        <f t="shared" si="13"/>
        <v>0.17524523460662134</v>
      </c>
      <c r="H40" s="2">
        <f t="shared" si="14"/>
        <v>9.4109286532837455E-2</v>
      </c>
      <c r="I40" s="2">
        <f t="shared" si="15"/>
        <v>0.11956526127464318</v>
      </c>
      <c r="J40" s="75">
        <v>1348.660034</v>
      </c>
      <c r="K40" s="75">
        <v>72.454384000000005</v>
      </c>
      <c r="L40" s="75">
        <v>5.0385939999999998</v>
      </c>
      <c r="M40" s="75">
        <v>90.178855999999996</v>
      </c>
      <c r="N40" s="75">
        <v>156.37600699999999</v>
      </c>
      <c r="O40" s="75">
        <v>33.736927000000001</v>
      </c>
      <c r="P40" s="75">
        <v>13.265202</v>
      </c>
      <c r="Q40" s="75">
        <v>108.150002</v>
      </c>
    </row>
    <row r="41" spans="1:17" x14ac:dyDescent="0.3">
      <c r="A41" s="6">
        <v>43952</v>
      </c>
      <c r="B41" s="2">
        <f t="shared" si="8"/>
        <v>5.9510927866644137E-2</v>
      </c>
      <c r="C41" s="2">
        <f t="shared" si="9"/>
        <v>8.2164814209171766E-2</v>
      </c>
      <c r="D41" s="43">
        <f t="shared" si="10"/>
        <v>0.12180739309418476</v>
      </c>
      <c r="E41" s="43">
        <f t="shared" si="11"/>
        <v>2.6745859361977375E-2</v>
      </c>
      <c r="F41" s="2">
        <f t="shared" si="12"/>
        <v>6.7938766335170708E-2</v>
      </c>
      <c r="G41" s="2">
        <f t="shared" si="13"/>
        <v>-4.4318500022246798E-3</v>
      </c>
      <c r="H41" s="2">
        <f t="shared" si="14"/>
        <v>3.7426041457943926E-2</v>
      </c>
      <c r="I41" s="2">
        <f t="shared" si="15"/>
        <v>8.4604723354512856E-2</v>
      </c>
      <c r="J41" s="75">
        <v>1428.920044</v>
      </c>
      <c r="K41" s="75">
        <v>78.407584999999997</v>
      </c>
      <c r="L41" s="75">
        <v>5.6523320000000004</v>
      </c>
      <c r="M41" s="75">
        <v>92.590767</v>
      </c>
      <c r="N41" s="75">
        <v>167</v>
      </c>
      <c r="O41" s="75">
        <v>33.587409999999998</v>
      </c>
      <c r="P41" s="75">
        <v>13.761666</v>
      </c>
      <c r="Q41" s="75">
        <v>117.300003</v>
      </c>
    </row>
    <row r="42" spans="1:17" x14ac:dyDescent="0.3">
      <c r="A42" s="6">
        <v>43983</v>
      </c>
      <c r="B42" s="2">
        <f t="shared" si="8"/>
        <v>-1.0714426649892972E-2</v>
      </c>
      <c r="C42" s="2">
        <f t="shared" si="9"/>
        <v>0.15049218771372685</v>
      </c>
      <c r="D42" s="43">
        <f t="shared" si="10"/>
        <v>6.4798564557071225E-2</v>
      </c>
      <c r="E42" s="43">
        <f t="shared" si="11"/>
        <v>-3.3398330094835504E-2</v>
      </c>
      <c r="F42" s="2">
        <f t="shared" si="12"/>
        <v>0.29318566467065876</v>
      </c>
      <c r="G42" s="2">
        <f t="shared" si="13"/>
        <v>-0.13522150115177078</v>
      </c>
      <c r="H42" s="2">
        <f t="shared" si="14"/>
        <v>-2.3002084195329231E-2</v>
      </c>
      <c r="I42" s="2">
        <f t="shared" si="15"/>
        <v>-4.9360621073470945E-2</v>
      </c>
      <c r="J42" s="75">
        <v>1413.6099850000001</v>
      </c>
      <c r="K42" s="75">
        <v>90.207313999999997</v>
      </c>
      <c r="L42" s="75">
        <v>6.0185950000000004</v>
      </c>
      <c r="M42" s="75">
        <v>89.498390000000001</v>
      </c>
      <c r="N42" s="75">
        <v>215.962006</v>
      </c>
      <c r="O42" s="75">
        <v>29.045670000000001</v>
      </c>
      <c r="P42" s="75">
        <v>13.445119</v>
      </c>
      <c r="Q42" s="75">
        <v>111.510002</v>
      </c>
    </row>
    <row r="43" spans="1:17" x14ac:dyDescent="0.3">
      <c r="A43" s="6">
        <v>44013</v>
      </c>
      <c r="B43" s="2">
        <f t="shared" si="8"/>
        <v>4.9058776279087946E-2</v>
      </c>
      <c r="C43" s="2">
        <f t="shared" si="9"/>
        <v>0.16513178742912138</v>
      </c>
      <c r="D43" s="43">
        <f t="shared" si="10"/>
        <v>8.7171009180714076E-2</v>
      </c>
      <c r="E43" s="43">
        <f t="shared" si="11"/>
        <v>2.7429230849850939E-2</v>
      </c>
      <c r="F43" s="2">
        <f t="shared" si="12"/>
        <v>0.32501088177519533</v>
      </c>
      <c r="G43" s="2">
        <f t="shared" si="13"/>
        <v>0.17675829133912213</v>
      </c>
      <c r="H43" s="2">
        <f t="shared" si="14"/>
        <v>-7.0533849495865386E-2</v>
      </c>
      <c r="I43" s="2">
        <f t="shared" si="15"/>
        <v>4.8695183415026877E-2</v>
      </c>
      <c r="J43" s="75">
        <v>1482.959961</v>
      </c>
      <c r="K43" s="75">
        <v>105.103409</v>
      </c>
      <c r="L43" s="75">
        <v>6.5432420000000002</v>
      </c>
      <c r="M43" s="75">
        <v>91.953261999999995</v>
      </c>
      <c r="N43" s="75">
        <v>286.15200800000002</v>
      </c>
      <c r="O43" s="75">
        <v>34.179732999999999</v>
      </c>
      <c r="P43" s="75">
        <v>12.496783000000001</v>
      </c>
      <c r="Q43" s="75">
        <v>116.94000200000001</v>
      </c>
    </row>
    <row r="44" spans="1:17" x14ac:dyDescent="0.3">
      <c r="A44" s="6">
        <v>44044</v>
      </c>
      <c r="B44" s="2">
        <f t="shared" si="8"/>
        <v>0.10197179760539732</v>
      </c>
      <c r="C44" s="2">
        <f t="shared" si="9"/>
        <v>0.21437975432366807</v>
      </c>
      <c r="D44" s="43">
        <f t="shared" si="10"/>
        <v>3.1770183649022732E-2</v>
      </c>
      <c r="E44" s="43">
        <f t="shared" si="11"/>
        <v>4.6836848485048987E-2</v>
      </c>
      <c r="F44" s="2">
        <f t="shared" si="12"/>
        <v>0.74145207116631506</v>
      </c>
      <c r="G44" s="2">
        <f t="shared" si="13"/>
        <v>-8.333008335670633E-3</v>
      </c>
      <c r="H44" s="2">
        <f t="shared" si="14"/>
        <v>-1.5203112673077834E-3</v>
      </c>
      <c r="I44" s="2">
        <f t="shared" si="15"/>
        <v>0.12767224854331705</v>
      </c>
      <c r="J44" s="75">
        <v>1634.1800539999999</v>
      </c>
      <c r="K44" s="75">
        <v>127.635452</v>
      </c>
      <c r="L44" s="75">
        <v>6.7511219999999996</v>
      </c>
      <c r="M44" s="75">
        <v>96.260063000000002</v>
      </c>
      <c r="N44" s="75">
        <v>498.32000699999998</v>
      </c>
      <c r="O44" s="75">
        <v>33.894913000000003</v>
      </c>
      <c r="P44" s="75">
        <v>12.477784</v>
      </c>
      <c r="Q44" s="75">
        <v>131.86999499999999</v>
      </c>
    </row>
    <row r="45" spans="1:17" x14ac:dyDescent="0.3">
      <c r="A45" s="6">
        <v>44075</v>
      </c>
      <c r="B45" s="2">
        <f t="shared" si="8"/>
        <v>-0.10071110438360542</v>
      </c>
      <c r="C45" s="2">
        <f t="shared" si="9"/>
        <v>-0.10090825705698125</v>
      </c>
      <c r="D45" s="43">
        <f t="shared" si="10"/>
        <v>-2.346054478055648E-2</v>
      </c>
      <c r="E45" s="43">
        <f t="shared" si="11"/>
        <v>-3.9125779504216585E-2</v>
      </c>
      <c r="F45" s="2">
        <f t="shared" si="12"/>
        <v>-0.13908732546634428</v>
      </c>
      <c r="G45" s="2">
        <f t="shared" si="13"/>
        <v>-2.8843679286033264E-2</v>
      </c>
      <c r="H45" s="2">
        <f t="shared" si="14"/>
        <v>-0.10781457669086103</v>
      </c>
      <c r="I45" s="2">
        <f t="shared" si="15"/>
        <v>-5.9073278951743302E-2</v>
      </c>
      <c r="J45" s="75">
        <v>1469.599976</v>
      </c>
      <c r="K45" s="75">
        <v>114.75598100000001</v>
      </c>
      <c r="L45" s="75">
        <v>6.5927369999999996</v>
      </c>
      <c r="M45" s="75">
        <v>92.493813000000003</v>
      </c>
      <c r="N45" s="75">
        <v>429.01001000000002</v>
      </c>
      <c r="O45" s="75">
        <v>32.917259000000001</v>
      </c>
      <c r="P45" s="75">
        <v>11.132497000000001</v>
      </c>
      <c r="Q45" s="75">
        <v>124.08000199999999</v>
      </c>
    </row>
    <row r="46" spans="1:17" x14ac:dyDescent="0.3">
      <c r="A46" s="6">
        <v>44105</v>
      </c>
      <c r="B46" s="2">
        <f t="shared" si="8"/>
        <v>0.10302805965750772</v>
      </c>
      <c r="C46" s="2">
        <f t="shared" si="9"/>
        <v>-6.001204416526229E-2</v>
      </c>
      <c r="D46" s="43">
        <f t="shared" si="10"/>
        <v>0.16066073923470636</v>
      </c>
      <c r="E46" s="43">
        <f t="shared" si="11"/>
        <v>1.8385835169320908E-2</v>
      </c>
      <c r="F46" s="2">
        <f t="shared" si="12"/>
        <v>-9.5498939523579018E-2</v>
      </c>
      <c r="G46" s="2">
        <f t="shared" si="13"/>
        <v>-3.3242530916684165E-2</v>
      </c>
      <c r="H46" s="2">
        <f t="shared" si="14"/>
        <v>-3.4874565876819918E-2</v>
      </c>
      <c r="I46" s="2">
        <f t="shared" si="15"/>
        <v>-2.2807881643973515E-2</v>
      </c>
      <c r="J46" s="75">
        <v>1621.01001</v>
      </c>
      <c r="K46" s="75">
        <v>107.86924</v>
      </c>
      <c r="L46" s="75">
        <v>7.6519310000000003</v>
      </c>
      <c r="M46" s="75">
        <v>94.194389000000001</v>
      </c>
      <c r="N46" s="75">
        <v>388.040009</v>
      </c>
      <c r="O46" s="75">
        <v>31.823005999999999</v>
      </c>
      <c r="P46" s="75">
        <v>10.744256</v>
      </c>
      <c r="Q46" s="75">
        <v>121.25</v>
      </c>
    </row>
    <row r="47" spans="1:17" x14ac:dyDescent="0.3">
      <c r="A47" s="6">
        <v>44136</v>
      </c>
      <c r="B47" s="2">
        <f t="shared" si="8"/>
        <v>8.619933198315044E-2</v>
      </c>
      <c r="C47" s="2">
        <f t="shared" si="9"/>
        <v>9.3606546222074094E-2</v>
      </c>
      <c r="D47" s="43">
        <f t="shared" si="10"/>
        <v>0.17464428260003895</v>
      </c>
      <c r="E47" s="43">
        <f t="shared" si="11"/>
        <v>0.21352351465436015</v>
      </c>
      <c r="F47" s="2">
        <f t="shared" si="12"/>
        <v>0.46273570465771208</v>
      </c>
      <c r="G47" s="2">
        <f t="shared" si="13"/>
        <v>0.13807070897073648</v>
      </c>
      <c r="H47" s="2">
        <f t="shared" si="14"/>
        <v>0.23534342443069112</v>
      </c>
      <c r="I47" s="2">
        <f t="shared" si="15"/>
        <v>0.22070098969072172</v>
      </c>
      <c r="J47" s="75">
        <v>1760.73999</v>
      </c>
      <c r="K47" s="75">
        <v>117.96650700000001</v>
      </c>
      <c r="L47" s="75">
        <v>8.9882969999999993</v>
      </c>
      <c r="M47" s="75">
        <v>114.307106</v>
      </c>
      <c r="N47" s="75">
        <v>567.59997599999997</v>
      </c>
      <c r="O47" s="75">
        <v>36.216830999999999</v>
      </c>
      <c r="P47" s="75">
        <v>13.272845999999999</v>
      </c>
      <c r="Q47" s="75">
        <v>148.009995</v>
      </c>
    </row>
    <row r="48" spans="1:17" x14ac:dyDescent="0.3">
      <c r="A48" s="6">
        <v>44166</v>
      </c>
      <c r="B48" s="2">
        <f t="shared" si="8"/>
        <v>-5.0319667016820446E-3</v>
      </c>
      <c r="C48" s="2">
        <f t="shared" si="9"/>
        <v>0.1164965493129333</v>
      </c>
      <c r="D48" s="43">
        <f t="shared" si="10"/>
        <v>-3.1938419480353031E-2</v>
      </c>
      <c r="E48" s="43">
        <f t="shared" si="11"/>
        <v>7.7960691262711102E-2</v>
      </c>
      <c r="F48" s="2">
        <f t="shared" si="12"/>
        <v>0.24325231296345229</v>
      </c>
      <c r="G48" s="2">
        <f t="shared" si="13"/>
        <v>-2.9272826217180636E-2</v>
      </c>
      <c r="H48" s="2">
        <f t="shared" si="14"/>
        <v>-4.9374188474725078E-2</v>
      </c>
      <c r="I48" s="2">
        <f t="shared" si="15"/>
        <v>0.22410647334999223</v>
      </c>
      <c r="J48" s="75">
        <v>1751.880005</v>
      </c>
      <c r="K48" s="75">
        <v>131.70919799999999</v>
      </c>
      <c r="L48" s="75">
        <v>8.7012250000000009</v>
      </c>
      <c r="M48" s="75">
        <v>123.21856699999999</v>
      </c>
      <c r="N48" s="75">
        <v>705.669983</v>
      </c>
      <c r="O48" s="75">
        <v>35.156661999999997</v>
      </c>
      <c r="P48" s="75">
        <v>12.617509999999999</v>
      </c>
      <c r="Q48" s="75">
        <v>181.179993</v>
      </c>
    </row>
    <row r="49" spans="1:17" x14ac:dyDescent="0.3">
      <c r="A49" s="6">
        <v>44197</v>
      </c>
      <c r="B49" s="2">
        <f t="shared" si="8"/>
        <v>4.7868566774355026E-2</v>
      </c>
      <c r="C49" s="2">
        <f t="shared" si="9"/>
        <v>-5.5014684699544736E-3</v>
      </c>
      <c r="D49" s="43">
        <f t="shared" si="10"/>
        <v>0.19795235728302618</v>
      </c>
      <c r="E49" s="43">
        <f t="shared" si="11"/>
        <v>1.2591373506234849E-2</v>
      </c>
      <c r="F49" s="2">
        <f t="shared" si="12"/>
        <v>0.12450585701049999</v>
      </c>
      <c r="G49" s="2">
        <f t="shared" si="13"/>
        <v>-2.4721488063912278E-2</v>
      </c>
      <c r="H49" s="2">
        <f t="shared" si="14"/>
        <v>2.9992684769023503E-2</v>
      </c>
      <c r="I49" s="2">
        <f t="shared" si="15"/>
        <v>-7.180701789739008E-2</v>
      </c>
      <c r="J49" s="75">
        <v>1835.73999</v>
      </c>
      <c r="K49" s="75">
        <v>130.98460399999999</v>
      </c>
      <c r="L49" s="75">
        <v>10.423653</v>
      </c>
      <c r="M49" s="75">
        <v>124.77005800000001</v>
      </c>
      <c r="N49" s="75">
        <v>793.53002900000001</v>
      </c>
      <c r="O49" s="75">
        <v>34.287537</v>
      </c>
      <c r="P49" s="75">
        <v>12.995943</v>
      </c>
      <c r="Q49" s="75">
        <v>168.16999799999999</v>
      </c>
    </row>
    <row r="50" spans="1:17" x14ac:dyDescent="0.3">
      <c r="A50" s="6">
        <v>44228</v>
      </c>
      <c r="B50" s="2">
        <f t="shared" si="8"/>
        <v>0.10955799628246909</v>
      </c>
      <c r="C50" s="2">
        <f t="shared" si="9"/>
        <v>-8.108523960571723E-2</v>
      </c>
      <c r="D50" s="43">
        <f t="shared" si="10"/>
        <v>0.11111114308966341</v>
      </c>
      <c r="E50" s="43">
        <f t="shared" si="11"/>
        <v>0.15201578250448522</v>
      </c>
      <c r="F50" s="2">
        <f t="shared" si="12"/>
        <v>-0.14874046940446661</v>
      </c>
      <c r="G50" s="2">
        <f t="shared" si="13"/>
        <v>-5.6982599829203173E-2</v>
      </c>
      <c r="H50" s="2">
        <f t="shared" si="14"/>
        <v>6.3066681655959966E-2</v>
      </c>
      <c r="I50" s="2">
        <f t="shared" si="15"/>
        <v>0.12410058421954684</v>
      </c>
      <c r="J50" s="75">
        <v>2036.8599850000001</v>
      </c>
      <c r="K50" s="75">
        <v>120.363686</v>
      </c>
      <c r="L50" s="75">
        <v>11.581837</v>
      </c>
      <c r="M50" s="75">
        <v>143.737076</v>
      </c>
      <c r="N50" s="75">
        <v>675.5</v>
      </c>
      <c r="O50" s="75">
        <v>32.333744000000003</v>
      </c>
      <c r="P50" s="75">
        <v>13.815554000000001</v>
      </c>
      <c r="Q50" s="75">
        <v>189.03999300000001</v>
      </c>
    </row>
    <row r="51" spans="1:17" x14ac:dyDescent="0.3">
      <c r="A51" s="6">
        <v>44256</v>
      </c>
      <c r="B51" s="2">
        <f t="shared" si="8"/>
        <v>1.5597487423761214E-2</v>
      </c>
      <c r="C51" s="2">
        <f t="shared" si="9"/>
        <v>8.8449019416039221E-3</v>
      </c>
      <c r="D51" s="43">
        <f t="shared" si="10"/>
        <v>4.7008518596833859E-2</v>
      </c>
      <c r="E51" s="43">
        <f t="shared" si="11"/>
        <v>3.4382019848518297E-2</v>
      </c>
      <c r="F51" s="2">
        <f t="shared" si="12"/>
        <v>-1.1206524056254663E-2</v>
      </c>
      <c r="G51" s="2">
        <f t="shared" si="13"/>
        <v>8.1815362922400769E-2</v>
      </c>
      <c r="H51" s="2">
        <f t="shared" si="14"/>
        <v>0.13265295043542946</v>
      </c>
      <c r="I51" s="2">
        <f t="shared" si="15"/>
        <v>-2.3910226234509113E-2</v>
      </c>
      <c r="J51" s="75">
        <v>2068.6298830000001</v>
      </c>
      <c r="K51" s="75">
        <v>121.428291</v>
      </c>
      <c r="L51" s="75">
        <v>12.126282</v>
      </c>
      <c r="M51" s="75">
        <v>148.679047</v>
      </c>
      <c r="N51" s="75">
        <v>667.92999299999997</v>
      </c>
      <c r="O51" s="75">
        <v>34.979140999999998</v>
      </c>
      <c r="P51" s="75">
        <v>15.648228</v>
      </c>
      <c r="Q51" s="75">
        <v>184.520004</v>
      </c>
    </row>
    <row r="52" spans="1:17" x14ac:dyDescent="0.3">
      <c r="A52" s="6">
        <v>44287</v>
      </c>
      <c r="B52" s="2">
        <f t="shared" si="8"/>
        <v>0.16508039297235655</v>
      </c>
      <c r="C52" s="2">
        <f t="shared" si="9"/>
        <v>7.6217930136231571E-2</v>
      </c>
      <c r="D52" s="43">
        <f t="shared" si="10"/>
        <v>-5.7959232681542461E-2</v>
      </c>
      <c r="E52" s="43">
        <f t="shared" si="11"/>
        <v>1.0379075136256466E-2</v>
      </c>
      <c r="F52" s="2">
        <f t="shared" si="12"/>
        <v>6.2147245123038042E-2</v>
      </c>
      <c r="G52" s="2">
        <f t="shared" si="13"/>
        <v>6.6795608274085483E-2</v>
      </c>
      <c r="H52" s="2">
        <f t="shared" si="14"/>
        <v>2.4023934211592435E-2</v>
      </c>
      <c r="I52" s="2">
        <f t="shared" si="15"/>
        <v>8.1291999104877721E-3</v>
      </c>
      <c r="J52" s="75">
        <v>2410.1201169999999</v>
      </c>
      <c r="K52" s="75">
        <v>130.68330399999999</v>
      </c>
      <c r="L52" s="75">
        <v>11.423451999999999</v>
      </c>
      <c r="M52" s="75">
        <v>150.22219799999999</v>
      </c>
      <c r="N52" s="75">
        <v>709.44000200000005</v>
      </c>
      <c r="O52" s="75">
        <v>37.315593999999997</v>
      </c>
      <c r="P52" s="75">
        <v>16.024159999999998</v>
      </c>
      <c r="Q52" s="75">
        <v>186.020004</v>
      </c>
    </row>
    <row r="53" spans="1:17" x14ac:dyDescent="0.3">
      <c r="A53" s="6">
        <v>44317</v>
      </c>
      <c r="B53" s="2">
        <f t="shared" si="8"/>
        <v>5.9745652917597702E-4</v>
      </c>
      <c r="C53" s="2">
        <f t="shared" si="9"/>
        <v>-5.2107253119342611E-2</v>
      </c>
      <c r="D53" s="43">
        <f t="shared" si="10"/>
        <v>0.25909873827981267</v>
      </c>
      <c r="E53" s="43">
        <f t="shared" si="11"/>
        <v>7.4100133989518646E-2</v>
      </c>
      <c r="F53" s="2">
        <f t="shared" si="12"/>
        <v>-0.11871339473750175</v>
      </c>
      <c r="G53" s="2">
        <f t="shared" si="13"/>
        <v>2.0698049185550182E-3</v>
      </c>
      <c r="H53" s="2">
        <f t="shared" si="14"/>
        <v>9.257489940190311E-2</v>
      </c>
      <c r="I53" s="2">
        <f t="shared" si="15"/>
        <v>-3.9619448669617308E-2</v>
      </c>
      <c r="J53" s="75">
        <v>2411.5600589999999</v>
      </c>
      <c r="K53" s="75">
        <v>123.873756</v>
      </c>
      <c r="L53" s="75">
        <v>14.383254000000001</v>
      </c>
      <c r="M53" s="75">
        <v>161.35368299999999</v>
      </c>
      <c r="N53" s="75">
        <v>625.21997099999999</v>
      </c>
      <c r="O53" s="75">
        <v>37.392829999999996</v>
      </c>
      <c r="P53" s="75">
        <v>17.507594999999998</v>
      </c>
      <c r="Q53" s="75">
        <v>178.64999399999999</v>
      </c>
    </row>
    <row r="54" spans="1:17" x14ac:dyDescent="0.3">
      <c r="A54" s="6">
        <v>44348</v>
      </c>
      <c r="B54" s="2">
        <f t="shared" si="8"/>
        <v>3.9294069681720556E-2</v>
      </c>
      <c r="C54" s="2">
        <f t="shared" si="9"/>
        <v>0.10097626328534037</v>
      </c>
      <c r="D54" s="43">
        <f t="shared" si="10"/>
        <v>2.271168958011871E-2</v>
      </c>
      <c r="E54" s="43">
        <f t="shared" si="11"/>
        <v>-5.2971328829227837E-2</v>
      </c>
      <c r="F54" s="2">
        <f t="shared" si="12"/>
        <v>8.7137397279333006E-2</v>
      </c>
      <c r="G54" s="2">
        <f t="shared" si="13"/>
        <v>2.1065348624321967E-2</v>
      </c>
      <c r="H54" s="2">
        <f t="shared" si="14"/>
        <v>-5.9980254283925616E-3</v>
      </c>
      <c r="I54" s="2">
        <f t="shared" si="15"/>
        <v>-1.6120851367059097E-2</v>
      </c>
      <c r="J54" s="75">
        <v>2506.320068</v>
      </c>
      <c r="K54" s="75">
        <v>136.38206500000001</v>
      </c>
      <c r="L54" s="75">
        <v>14.709922000000001</v>
      </c>
      <c r="M54" s="75">
        <v>152.80656400000001</v>
      </c>
      <c r="N54" s="75">
        <v>679.70001200000002</v>
      </c>
      <c r="O54" s="75">
        <v>38.180523000000001</v>
      </c>
      <c r="P54" s="75">
        <v>17.402584000000001</v>
      </c>
      <c r="Q54" s="75">
        <v>175.770004</v>
      </c>
    </row>
    <row r="55" spans="1:17" x14ac:dyDescent="0.3">
      <c r="A55" s="6">
        <v>44378</v>
      </c>
      <c r="B55" s="2">
        <f t="shared" si="8"/>
        <v>7.9040126011551415E-2</v>
      </c>
      <c r="C55" s="2">
        <f t="shared" si="9"/>
        <v>6.4982349402027184E-2</v>
      </c>
      <c r="D55" s="43">
        <f t="shared" si="10"/>
        <v>-6.1238258095454245E-2</v>
      </c>
      <c r="E55" s="43">
        <f t="shared" si="11"/>
        <v>-2.4173856824632245E-2</v>
      </c>
      <c r="F55" s="2">
        <f t="shared" si="12"/>
        <v>1.1034279634527966E-2</v>
      </c>
      <c r="G55" s="2">
        <f t="shared" si="13"/>
        <v>9.3207314106200201E-2</v>
      </c>
      <c r="H55" s="2">
        <f t="shared" si="14"/>
        <v>-4.6626294118160772E-2</v>
      </c>
      <c r="I55" s="2">
        <f t="shared" si="15"/>
        <v>1.4223132179025377E-3</v>
      </c>
      <c r="J55" s="75">
        <v>2704.419922</v>
      </c>
      <c r="K55" s="75">
        <v>145.24449200000001</v>
      </c>
      <c r="L55" s="75">
        <v>13.809112000000001</v>
      </c>
      <c r="M55" s="75">
        <v>149.11264</v>
      </c>
      <c r="N55" s="75">
        <v>687.20001200000002</v>
      </c>
      <c r="O55" s="75">
        <v>41.739227</v>
      </c>
      <c r="P55" s="75">
        <v>16.591166000000001</v>
      </c>
      <c r="Q55" s="75">
        <v>176.020004</v>
      </c>
    </row>
    <row r="56" spans="1:17" x14ac:dyDescent="0.3">
      <c r="A56" s="6">
        <v>44409</v>
      </c>
      <c r="B56" s="2">
        <f t="shared" si="8"/>
        <v>7.5735305132839548E-2</v>
      </c>
      <c r="C56" s="2">
        <f t="shared" si="9"/>
        <v>4.0929669126454682E-2</v>
      </c>
      <c r="D56" s="43">
        <f t="shared" si="10"/>
        <v>-6.5949787357796885E-2</v>
      </c>
      <c r="E56" s="43">
        <f t="shared" si="11"/>
        <v>5.9900663015556743E-2</v>
      </c>
      <c r="F56" s="2">
        <f t="shared" si="12"/>
        <v>7.0605294168708532E-2</v>
      </c>
      <c r="G56" s="2">
        <f t="shared" si="13"/>
        <v>8.589735023123457E-2</v>
      </c>
      <c r="H56" s="2">
        <f t="shared" si="14"/>
        <v>-4.9529852211713243E-2</v>
      </c>
      <c r="I56" s="2">
        <f t="shared" si="15"/>
        <v>2.9996584933607906E-2</v>
      </c>
      <c r="J56" s="75">
        <v>2909.23999</v>
      </c>
      <c r="K56" s="75">
        <v>151.189301</v>
      </c>
      <c r="L56" s="75">
        <v>12.898403999999999</v>
      </c>
      <c r="M56" s="75">
        <v>158.04458600000001</v>
      </c>
      <c r="N56" s="75">
        <v>735.71997099999999</v>
      </c>
      <c r="O56" s="75">
        <v>45.324516000000003</v>
      </c>
      <c r="P56" s="75">
        <v>15.769408</v>
      </c>
      <c r="Q56" s="75">
        <v>181.300003</v>
      </c>
    </row>
    <row r="57" spans="1:17" x14ac:dyDescent="0.3">
      <c r="A57" s="6">
        <v>44440</v>
      </c>
      <c r="B57" s="2">
        <f t="shared" si="8"/>
        <v>-8.3846616930355111E-2</v>
      </c>
      <c r="C57" s="2">
        <f t="shared" si="9"/>
        <v>-6.6640317359493495E-2</v>
      </c>
      <c r="D57" s="43">
        <f t="shared" si="10"/>
        <v>8.6722899980493873E-2</v>
      </c>
      <c r="E57" s="43">
        <f t="shared" si="11"/>
        <v>2.3382325795076486E-2</v>
      </c>
      <c r="F57" s="2">
        <f t="shared" si="12"/>
        <v>5.4042313063702219E-2</v>
      </c>
      <c r="G57" s="2">
        <f t="shared" si="13"/>
        <v>-6.6420698237571907E-2</v>
      </c>
      <c r="H57" s="2">
        <f t="shared" si="14"/>
        <v>2.8272843216435417E-2</v>
      </c>
      <c r="I57" s="2">
        <f t="shared" si="15"/>
        <v>-6.6905707662895164E-2</v>
      </c>
      <c r="J57" s="75">
        <v>2665.3100589999999</v>
      </c>
      <c r="K57" s="75">
        <v>141.11399800000001</v>
      </c>
      <c r="L57" s="75">
        <v>14.016991000000001</v>
      </c>
      <c r="M57" s="75">
        <v>161.740036</v>
      </c>
      <c r="N57" s="75">
        <v>775.47997999999995</v>
      </c>
      <c r="O57" s="75">
        <v>42.314030000000002</v>
      </c>
      <c r="P57" s="75">
        <v>16.215254000000002</v>
      </c>
      <c r="Q57" s="75">
        <v>169.16999799999999</v>
      </c>
    </row>
    <row r="58" spans="1:17" x14ac:dyDescent="0.3">
      <c r="A58" s="6">
        <v>44470</v>
      </c>
      <c r="B58" s="2">
        <f t="shared" si="8"/>
        <v>0.11259472495016021</v>
      </c>
      <c r="C58" s="2">
        <f t="shared" si="9"/>
        <v>5.8657249580583715E-2</v>
      </c>
      <c r="D58" s="43">
        <f t="shared" si="10"/>
        <v>0.20621472896715121</v>
      </c>
      <c r="E58" s="43">
        <f t="shared" si="11"/>
        <v>3.787648470660665E-2</v>
      </c>
      <c r="F58" s="2">
        <f t="shared" si="12"/>
        <v>0.43652967030818779</v>
      </c>
      <c r="G58" s="2">
        <f t="shared" si="13"/>
        <v>1.6972928364421991E-2</v>
      </c>
      <c r="H58" s="2">
        <f t="shared" si="14"/>
        <v>1.195540939413986E-3</v>
      </c>
      <c r="I58" s="2">
        <f t="shared" si="15"/>
        <v>-5.9106816328025058E-4</v>
      </c>
      <c r="J58" s="75">
        <v>2965.4099120000001</v>
      </c>
      <c r="K58" s="75">
        <v>149.391357</v>
      </c>
      <c r="L58" s="75">
        <v>16.907501</v>
      </c>
      <c r="M58" s="75">
        <v>167.86618000000001</v>
      </c>
      <c r="N58" s="75">
        <v>1114</v>
      </c>
      <c r="O58" s="75">
        <v>43.032223000000002</v>
      </c>
      <c r="P58" s="75">
        <v>16.234639999999999</v>
      </c>
      <c r="Q58" s="75">
        <v>169.070007</v>
      </c>
    </row>
    <row r="59" spans="1:17" x14ac:dyDescent="0.3">
      <c r="A59" s="6">
        <v>44501</v>
      </c>
      <c r="B59" s="2">
        <f t="shared" si="8"/>
        <v>-3.9242423966106998E-2</v>
      </c>
      <c r="C59" s="2">
        <f t="shared" si="9"/>
        <v>0.10347140765312135</v>
      </c>
      <c r="D59" s="43">
        <f t="shared" si="10"/>
        <v>0.12353629315177916</v>
      </c>
      <c r="E59" s="43">
        <f t="shared" si="11"/>
        <v>-5.9467362633736087E-2</v>
      </c>
      <c r="F59" s="2">
        <f t="shared" si="12"/>
        <v>2.7612217235188474E-2</v>
      </c>
      <c r="G59" s="2">
        <f t="shared" si="13"/>
        <v>0.22839494022886053</v>
      </c>
      <c r="H59" s="2">
        <f t="shared" si="14"/>
        <v>-6.2424482464655706E-2</v>
      </c>
      <c r="I59" s="2">
        <f t="shared" si="15"/>
        <v>-0.14295860885603451</v>
      </c>
      <c r="J59" s="75">
        <v>2849.040039</v>
      </c>
      <c r="K59" s="75">
        <v>164.84909099999999</v>
      </c>
      <c r="L59" s="75">
        <v>18.996191</v>
      </c>
      <c r="M59" s="75">
        <v>157.88362100000001</v>
      </c>
      <c r="N59" s="75">
        <v>1144.76001</v>
      </c>
      <c r="O59" s="75">
        <v>52.860565000000001</v>
      </c>
      <c r="P59" s="75">
        <v>15.221201000000001</v>
      </c>
      <c r="Q59" s="75">
        <v>144.89999399999999</v>
      </c>
    </row>
    <row r="60" spans="1:17" x14ac:dyDescent="0.3">
      <c r="A60" s="6">
        <v>44531</v>
      </c>
      <c r="B60" s="2">
        <f t="shared" si="8"/>
        <v>1.5636863080252361E-2</v>
      </c>
      <c r="C60" s="2">
        <f t="shared" si="9"/>
        <v>7.5796377912693558E-2</v>
      </c>
      <c r="D60" s="43">
        <f t="shared" si="10"/>
        <v>8.7784335291217097E-2</v>
      </c>
      <c r="E60" s="43">
        <f t="shared" si="11"/>
        <v>-3.0220170843433536E-3</v>
      </c>
      <c r="F60" s="2">
        <f t="shared" si="12"/>
        <v>-7.6854519926844667E-2</v>
      </c>
      <c r="G60" s="2">
        <f t="shared" si="13"/>
        <v>0.10866049199436278</v>
      </c>
      <c r="H60" s="2">
        <f t="shared" si="14"/>
        <v>2.5873254022465098E-2</v>
      </c>
      <c r="I60" s="2">
        <f t="shared" si="15"/>
        <v>6.8944136740267892E-2</v>
      </c>
      <c r="J60" s="75">
        <v>2893.5900879999999</v>
      </c>
      <c r="K60" s="75">
        <v>177.344055</v>
      </c>
      <c r="L60" s="75">
        <v>20.663758999999999</v>
      </c>
      <c r="M60" s="75">
        <v>157.40649400000001</v>
      </c>
      <c r="N60" s="75">
        <v>1056.780029</v>
      </c>
      <c r="O60" s="75">
        <v>58.604419999999998</v>
      </c>
      <c r="P60" s="75">
        <v>15.615023000000001</v>
      </c>
      <c r="Q60" s="75">
        <v>154.88999899999999</v>
      </c>
    </row>
    <row r="61" spans="1:17" x14ac:dyDescent="0.3">
      <c r="A61" s="6">
        <v>44562</v>
      </c>
      <c r="B61" s="2">
        <f t="shared" si="8"/>
        <v>-6.2075177042146379E-2</v>
      </c>
      <c r="C61" s="2">
        <f t="shared" si="9"/>
        <v>-1.5712130863366092E-2</v>
      </c>
      <c r="D61" s="43">
        <f t="shared" si="10"/>
        <v>-2.2628796628919257E-2</v>
      </c>
      <c r="E61" s="43">
        <f t="shared" si="11"/>
        <v>-6.1572491411948982E-2</v>
      </c>
      <c r="F61" s="2">
        <f t="shared" si="12"/>
        <v>-0.11360931764920779</v>
      </c>
      <c r="G61" s="2">
        <f t="shared" si="13"/>
        <v>-0.10770532325036231</v>
      </c>
      <c r="H61" s="2">
        <f t="shared" si="14"/>
        <v>9.4577574429445255E-2</v>
      </c>
      <c r="I61" s="2">
        <f t="shared" si="15"/>
        <v>-7.6957828632951308E-2</v>
      </c>
      <c r="J61" s="75">
        <v>2713.969971</v>
      </c>
      <c r="K61" s="75">
        <v>174.557602</v>
      </c>
      <c r="L61" s="75">
        <v>20.196162999999999</v>
      </c>
      <c r="M61" s="75">
        <v>147.714584</v>
      </c>
      <c r="N61" s="75">
        <v>936.71997099999999</v>
      </c>
      <c r="O61" s="75">
        <v>52.292411999999999</v>
      </c>
      <c r="P61" s="75">
        <v>17.091854000000001</v>
      </c>
      <c r="Q61" s="75">
        <v>142.970001</v>
      </c>
    </row>
    <row r="62" spans="1:17" x14ac:dyDescent="0.3">
      <c r="A62" s="6">
        <v>44593</v>
      </c>
      <c r="B62" s="2">
        <f t="shared" si="8"/>
        <v>-2.9366467150199194E-3</v>
      </c>
      <c r="C62" s="2">
        <f t="shared" si="9"/>
        <v>-3.3756690814302215E-2</v>
      </c>
      <c r="D62" s="43">
        <f t="shared" si="10"/>
        <v>-0.13547939774500728</v>
      </c>
      <c r="E62" s="43">
        <f t="shared" si="11"/>
        <v>3.2328703576080198E-2</v>
      </c>
      <c r="F62" s="2">
        <f t="shared" si="12"/>
        <v>-6.5078105396772834E-2</v>
      </c>
      <c r="G62" s="2">
        <f t="shared" si="13"/>
        <v>-4.7662995541303377E-2</v>
      </c>
      <c r="H62" s="2">
        <f t="shared" si="14"/>
        <v>5.7423261396918335E-3</v>
      </c>
      <c r="I62" s="2">
        <f t="shared" si="15"/>
        <v>5.5116492585042476E-2</v>
      </c>
      <c r="J62" s="75">
        <v>2706</v>
      </c>
      <c r="K62" s="75">
        <v>168.66511499999999</v>
      </c>
      <c r="L62" s="75">
        <v>17.459999</v>
      </c>
      <c r="M62" s="75">
        <v>152.490005</v>
      </c>
      <c r="N62" s="75">
        <v>875.76000999999997</v>
      </c>
      <c r="O62" s="75">
        <v>49.799999</v>
      </c>
      <c r="P62" s="75">
        <v>17.190000999999999</v>
      </c>
      <c r="Q62" s="75">
        <v>150.85000600000001</v>
      </c>
    </row>
    <row r="63" spans="1:17" x14ac:dyDescent="0.3">
      <c r="A63" s="3"/>
      <c r="B63" s="4"/>
      <c r="C63" s="4"/>
      <c r="D63" s="44"/>
      <c r="E63" s="44"/>
      <c r="F63" s="4"/>
      <c r="G63" s="4"/>
      <c r="H63" s="4"/>
      <c r="I63" s="4"/>
    </row>
    <row r="64" spans="1:17" ht="15.6" customHeight="1" x14ac:dyDescent="0.3">
      <c r="A64" s="1" t="s">
        <v>18</v>
      </c>
      <c r="B64" s="13">
        <f t="shared" ref="B64:I64" si="16">AVERAGE(B3:B62)</f>
        <v>2.2349677646796313E-2</v>
      </c>
      <c r="C64" s="13">
        <f t="shared" si="16"/>
        <v>3.107967073883576E-2</v>
      </c>
      <c r="D64" s="70">
        <f t="shared" si="16"/>
        <v>1.5462140818043509E-2</v>
      </c>
      <c r="E64" s="70">
        <f t="shared" si="16"/>
        <v>1.4142727147818078E-2</v>
      </c>
      <c r="F64" s="13">
        <f t="shared" si="16"/>
        <v>6.4371925105144751E-2</v>
      </c>
      <c r="G64" s="13">
        <f t="shared" si="16"/>
        <v>1.2801270172438642E-2</v>
      </c>
      <c r="H64" s="13">
        <f t="shared" si="16"/>
        <v>3.2368302962514097E-3</v>
      </c>
      <c r="I64" s="13">
        <f t="shared" si="16"/>
        <v>8.7758149206241583E-3</v>
      </c>
    </row>
    <row r="65" spans="1:10" ht="15.6" customHeight="1" x14ac:dyDescent="0.3">
      <c r="A65" s="1" t="s">
        <v>19</v>
      </c>
      <c r="B65" s="13">
        <f t="shared" ref="B65:I65" si="17">STDEV(B3:B62)</f>
        <v>6.5939844995710858E-2</v>
      </c>
      <c r="C65" s="13">
        <f t="shared" si="17"/>
        <v>8.5100749262736072E-2</v>
      </c>
      <c r="D65" s="70">
        <f t="shared" si="17"/>
        <v>0.10141978057295754</v>
      </c>
      <c r="E65" s="70">
        <f t="shared" si="17"/>
        <v>6.9603405944140787E-2</v>
      </c>
      <c r="F65" s="13">
        <f t="shared" si="17"/>
        <v>0.19913797774184261</v>
      </c>
      <c r="G65" s="13">
        <f t="shared" si="17"/>
        <v>7.0238785131483419E-2</v>
      </c>
      <c r="H65" s="13">
        <f t="shared" si="17"/>
        <v>7.490053179230384E-2</v>
      </c>
      <c r="I65" s="13">
        <f t="shared" si="17"/>
        <v>8.2016583658123712E-2</v>
      </c>
    </row>
    <row r="66" spans="1:10" ht="15.6" customHeight="1" x14ac:dyDescent="0.3">
      <c r="A66" s="1" t="s">
        <v>20</v>
      </c>
      <c r="B66" s="13">
        <f t="shared" ref="B66:I66" si="18">B65*(SQRT(12))</f>
        <v>0.22842232355157516</v>
      </c>
      <c r="C66" s="13">
        <f t="shared" si="18"/>
        <v>0.29479764297047711</v>
      </c>
      <c r="D66" s="70">
        <f t="shared" si="18"/>
        <v>0.35132842568969885</v>
      </c>
      <c r="E66" s="70">
        <f t="shared" si="18"/>
        <v>0.24111327095018686</v>
      </c>
      <c r="F66" s="13">
        <f t="shared" si="18"/>
        <v>0.68983419033078319</v>
      </c>
      <c r="G66" s="13">
        <f t="shared" si="18"/>
        <v>0.2433142890192854</v>
      </c>
      <c r="H66" s="13">
        <f t="shared" si="18"/>
        <v>0.25946305315639645</v>
      </c>
      <c r="I66" s="13">
        <f t="shared" si="18"/>
        <v>0.28411377991818709</v>
      </c>
    </row>
    <row r="67" spans="1:10" ht="15.6" customHeight="1" x14ac:dyDescent="0.3">
      <c r="A67" s="1" t="s">
        <v>21</v>
      </c>
      <c r="B67" s="13">
        <f t="shared" ref="B67:I67" si="19">(1+B64)^12 -1</f>
        <v>0.30374775217570238</v>
      </c>
      <c r="C67" s="13">
        <f t="shared" si="19"/>
        <v>0.44379884547578796</v>
      </c>
      <c r="D67" s="70">
        <f t="shared" si="19"/>
        <v>0.20216709460065818</v>
      </c>
      <c r="E67" s="70">
        <f t="shared" si="19"/>
        <v>0.18355642099718583</v>
      </c>
      <c r="F67" s="13">
        <f t="shared" si="19"/>
        <v>1.1140776162426111</v>
      </c>
      <c r="G67" s="13">
        <f t="shared" si="19"/>
        <v>0.16490590826749796</v>
      </c>
      <c r="H67" s="13">
        <f t="shared" si="19"/>
        <v>3.9540965567074648E-2</v>
      </c>
      <c r="I67" s="13">
        <f t="shared" si="19"/>
        <v>0.11054443303236949</v>
      </c>
    </row>
    <row r="68" spans="1:10" x14ac:dyDescent="0.3">
      <c r="B68" s="10"/>
      <c r="C68" s="10"/>
      <c r="D68" s="30"/>
      <c r="E68" s="30"/>
      <c r="F68" s="10"/>
      <c r="G68" s="10"/>
      <c r="H68" s="10"/>
      <c r="I68" s="10"/>
    </row>
    <row r="69" spans="1:10" ht="15.6" customHeight="1" x14ac:dyDescent="0.3">
      <c r="A69" s="9" t="s">
        <v>23</v>
      </c>
    </row>
    <row r="70" spans="1:10" ht="15.6" customHeight="1" x14ac:dyDescent="0.3">
      <c r="B70" s="1" t="s">
        <v>70</v>
      </c>
      <c r="C70" s="1" t="s">
        <v>71</v>
      </c>
      <c r="D70" s="24" t="s">
        <v>72</v>
      </c>
      <c r="E70" s="24" t="s">
        <v>73</v>
      </c>
      <c r="F70" s="1" t="s">
        <v>74</v>
      </c>
      <c r="G70" s="1" t="s">
        <v>75</v>
      </c>
      <c r="H70" s="1" t="s">
        <v>76</v>
      </c>
      <c r="I70" s="1" t="s">
        <v>77</v>
      </c>
    </row>
    <row r="71" spans="1:10" ht="15.6" customHeight="1" x14ac:dyDescent="0.3">
      <c r="A71" s="1" t="s">
        <v>70</v>
      </c>
      <c r="B71">
        <v>1</v>
      </c>
      <c r="C71">
        <f t="shared" ref="C71:I71" si="20">CORREL($B$4:$B$62,C4:C62)</f>
        <v>0.43724386939728066</v>
      </c>
      <c r="D71" s="23">
        <f t="shared" si="20"/>
        <v>0.25661096952996443</v>
      </c>
      <c r="E71" s="23">
        <f t="shared" si="20"/>
        <v>0.50491879926611116</v>
      </c>
      <c r="F71">
        <f t="shared" si="20"/>
        <v>0.38996726193791931</v>
      </c>
      <c r="G71">
        <f t="shared" si="20"/>
        <v>0.23340074198859204</v>
      </c>
      <c r="H71">
        <f t="shared" si="20"/>
        <v>0.36345340760735056</v>
      </c>
      <c r="I71">
        <f t="shared" si="20"/>
        <v>0.44887839454550388</v>
      </c>
    </row>
    <row r="72" spans="1:10" ht="15.6" customHeight="1" x14ac:dyDescent="0.3">
      <c r="A72" s="1" t="s">
        <v>71</v>
      </c>
      <c r="B72">
        <f>CORREL($B$4:$B$62,C$4:C$62)</f>
        <v>0.43724386939728066</v>
      </c>
      <c r="C72">
        <f>CORREL($C$4:$C$62,C$4:C$62)</f>
        <v>0.99999999999999989</v>
      </c>
      <c r="D72" s="23">
        <f t="shared" ref="D72:I72" si="21">CORREL($C$4:$C$62,D4:D62)</f>
        <v>0.22086630209804653</v>
      </c>
      <c r="E72" s="23">
        <f t="shared" si="21"/>
        <v>0.25958542437368842</v>
      </c>
      <c r="F72">
        <f t="shared" si="21"/>
        <v>0.52960694548603571</v>
      </c>
      <c r="G72">
        <f t="shared" si="21"/>
        <v>0.27288553059231202</v>
      </c>
      <c r="H72">
        <f t="shared" si="21"/>
        <v>0.15608884554946126</v>
      </c>
      <c r="I72">
        <f t="shared" si="21"/>
        <v>0.32667576305394036</v>
      </c>
    </row>
    <row r="73" spans="1:10" ht="15.6" customHeight="1" x14ac:dyDescent="0.3">
      <c r="A73" s="1" t="s">
        <v>72</v>
      </c>
      <c r="B73">
        <f>CORREL($B$4:$B$62,D$4:D$62)</f>
        <v>0.25661096952996443</v>
      </c>
      <c r="C73">
        <f>CORREL($C$4:$C$62,D$4:D$62)</f>
        <v>0.22086630209804653</v>
      </c>
      <c r="D73" s="23">
        <f>CORREL($D$4:$D$62,D$4:D$62)</f>
        <v>1</v>
      </c>
      <c r="E73" s="23">
        <f>CORREL($D$4:$D$62,E4:E62)</f>
        <v>0.54071932807131728</v>
      </c>
      <c r="F73">
        <f>CORREL($D$4:$D$62,F4:F62)</f>
        <v>0.15443757938861377</v>
      </c>
      <c r="G73">
        <f>CORREL($D$4:$D$62,G4:G62)</f>
        <v>0.16770537369204436</v>
      </c>
      <c r="H73">
        <f>CORREL($D$4:$D$62,H4:H62)</f>
        <v>0.5155528350728138</v>
      </c>
      <c r="I73">
        <f>CORREL($D$4:$D$62,I4:I62)</f>
        <v>0.31595916791826661</v>
      </c>
    </row>
    <row r="74" spans="1:10" ht="15.6" customHeight="1" x14ac:dyDescent="0.3">
      <c r="A74" s="1" t="s">
        <v>73</v>
      </c>
      <c r="B74">
        <f>CORREL($B$4:$B$62,E$4:E$62)</f>
        <v>0.50491879926611116</v>
      </c>
      <c r="C74">
        <f>CORREL($C$4:$C$62,E$4:E$62)</f>
        <v>0.25958542437368842</v>
      </c>
      <c r="D74" s="23">
        <f>CORREL($D$4:$D$62,E$4:E$62)</f>
        <v>0.54071932807131728</v>
      </c>
      <c r="E74" s="23">
        <f>CORREL($E$4:$E$62,E$4:E$62)</f>
        <v>1</v>
      </c>
      <c r="F74">
        <f>CORREL($D$4:$D$62,G$4:G$62)</f>
        <v>0.16770537369204436</v>
      </c>
      <c r="G74">
        <f>CORREL($D$4:$D$62,H$4:H$62)</f>
        <v>0.5155528350728138</v>
      </c>
      <c r="H74">
        <f>CORREL($D$4:$D$62,I$4:I$62)</f>
        <v>0.31595916791826661</v>
      </c>
      <c r="I74">
        <f>CORREL($D$4:$D$62,J$4:J$62)</f>
        <v>0.22213626810012202</v>
      </c>
    </row>
    <row r="75" spans="1:10" ht="15.6" customHeight="1" x14ac:dyDescent="0.3">
      <c r="A75" s="1" t="s">
        <v>74</v>
      </c>
      <c r="B75">
        <f>CORREL($B$4:$B$62,F$4:F$62)</f>
        <v>0.38996726193791931</v>
      </c>
      <c r="C75">
        <f>CORREL($C$4:$C$62,F$4:F$62)</f>
        <v>0.52960694548603571</v>
      </c>
      <c r="D75" s="23">
        <f>CORREL($D$4:$D$62,F$4:F$62)</f>
        <v>0.15443757938861377</v>
      </c>
      <c r="E75" s="23">
        <f>CORREL($E$4:$E$62,F$4:F$62)</f>
        <v>0.24241833845272895</v>
      </c>
      <c r="F75">
        <f>CORREL($F$4:$F$62,F$4:F$62)</f>
        <v>1.0000000000000002</v>
      </c>
      <c r="G75">
        <f>CORREL($F$4:$F$62,G4:G62)</f>
        <v>0.19374957145868815</v>
      </c>
      <c r="H75">
        <f>CORREL($F$4:$F$62,H4:H62)</f>
        <v>0.16972586201719178</v>
      </c>
      <c r="I75">
        <f>CORREL($F$4:$F$62,I4:I62)</f>
        <v>0.25826898903528023</v>
      </c>
      <c r="J75" t="s">
        <v>22</v>
      </c>
    </row>
    <row r="76" spans="1:10" ht="15.6" customHeight="1" x14ac:dyDescent="0.3">
      <c r="A76" s="1" t="s">
        <v>75</v>
      </c>
      <c r="B76">
        <f>CORREL($B$4:$B$62,G$4:G$62)</f>
        <v>0.23340074198859204</v>
      </c>
      <c r="C76">
        <f>CORREL($C$4:$C$62,G$4:G$62)</f>
        <v>0.27288553059231202</v>
      </c>
      <c r="D76" s="23">
        <f>CORREL($D$4:$D$62,G$4:G$62)</f>
        <v>0.16770537369204436</v>
      </c>
      <c r="E76" s="23">
        <f>CORREL($E$4:$E$62,G$4:G$62)</f>
        <v>0.26112906123590168</v>
      </c>
      <c r="F76">
        <f>CORREL($F$4:$F$62,G$4:G$62)</f>
        <v>0.19374957145868815</v>
      </c>
      <c r="G76">
        <f>CORREL($G$4:$G$62,G$4:G$62)</f>
        <v>1</v>
      </c>
      <c r="H76">
        <f>CORREL($G$4:$G$62,H4:H62)</f>
        <v>0.15681214959234444</v>
      </c>
      <c r="I76">
        <f>CORREL($G$4:$G$62,I4:I62)</f>
        <v>0.19135336903193895</v>
      </c>
    </row>
    <row r="77" spans="1:10" ht="15.6" customHeight="1" x14ac:dyDescent="0.3">
      <c r="A77" s="1" t="s">
        <v>76</v>
      </c>
      <c r="B77">
        <f>CORREL($B$4:$B$62,H$4:H$62)</f>
        <v>0.36345340760735056</v>
      </c>
      <c r="C77">
        <f>CORREL($C$4:$C$62,H$4:H$62)</f>
        <v>0.15608884554946126</v>
      </c>
      <c r="D77" s="23">
        <f>CORREL($D$4:$D$62,H$4:H$62)</f>
        <v>0.5155528350728138</v>
      </c>
      <c r="E77" s="23">
        <f>CORREL($E$4:$E$62,H$4:H$62)</f>
        <v>0.57590221358296911</v>
      </c>
      <c r="F77">
        <f>CORREL($F$4:$F$62,H$4:H$62)</f>
        <v>0.16972586201719178</v>
      </c>
      <c r="G77">
        <f>CORREL($G$4:$G$62,H$4:H$62)</f>
        <v>0.15681214959234444</v>
      </c>
      <c r="H77">
        <f>CORREL($H$4:$H$62,H$4:H$62)</f>
        <v>1</v>
      </c>
      <c r="I77">
        <f>CORREL(H4:H62,I4:I62)</f>
        <v>0.3973980377065251</v>
      </c>
    </row>
    <row r="78" spans="1:10" ht="15.6" customHeight="1" x14ac:dyDescent="0.3">
      <c r="A78" s="1" t="s">
        <v>77</v>
      </c>
      <c r="B78">
        <f>CORREL($B$4:$B$62,I$4:I$62)</f>
        <v>0.44887839454550388</v>
      </c>
      <c r="C78">
        <f>CORREL($C$4:$C$62,I$4:I$62)</f>
        <v>0.32667576305394036</v>
      </c>
      <c r="D78" s="23">
        <f>CORREL($D$4:$D$62,I$4:I$62)</f>
        <v>0.31595916791826661</v>
      </c>
      <c r="E78" s="23">
        <f>CORREL($E$4:$E$62,I$4:I$62)</f>
        <v>0.71541994688410371</v>
      </c>
      <c r="F78">
        <f>CORREL($F$4:$F$62,I$4:I$62)</f>
        <v>0.25826898903528023</v>
      </c>
      <c r="G78">
        <f>CORREL($G$4:$G$62,I$4:I$62)</f>
        <v>0.19135336903193895</v>
      </c>
      <c r="H78">
        <f>CORREL($H$4:$H$62,I$4:I$62)</f>
        <v>0.3973980377065251</v>
      </c>
      <c r="I78">
        <v>1</v>
      </c>
    </row>
    <row r="80" spans="1:10" ht="15.6" customHeight="1" x14ac:dyDescent="0.3">
      <c r="A80" s="9" t="s">
        <v>32</v>
      </c>
    </row>
    <row r="81" spans="1:12" ht="15.6" customHeight="1" x14ac:dyDescent="0.3">
      <c r="B81" s="1" t="s">
        <v>70</v>
      </c>
      <c r="C81" s="1" t="s">
        <v>71</v>
      </c>
      <c r="D81" s="24" t="s">
        <v>72</v>
      </c>
      <c r="E81" s="24" t="s">
        <v>73</v>
      </c>
      <c r="F81" s="1" t="s">
        <v>74</v>
      </c>
      <c r="G81" s="1" t="s">
        <v>75</v>
      </c>
      <c r="H81" s="1" t="s">
        <v>76</v>
      </c>
      <c r="I81" s="1" t="s">
        <v>77</v>
      </c>
    </row>
    <row r="82" spans="1:12" ht="15.6" customHeight="1" x14ac:dyDescent="0.3">
      <c r="A82" s="1" t="s">
        <v>70</v>
      </c>
      <c r="B82">
        <f t="shared" ref="B82:I82" si="22">B71*$B$66*B66</f>
        <v>5.2176757896700489E-2</v>
      </c>
      <c r="C82">
        <f t="shared" si="22"/>
        <v>2.9443286215474287E-2</v>
      </c>
      <c r="D82" s="23">
        <f t="shared" si="22"/>
        <v>2.0593352435139461E-2</v>
      </c>
      <c r="E82" s="23">
        <f t="shared" si="22"/>
        <v>2.7808732879238029E-2</v>
      </c>
      <c r="F82">
        <f t="shared" si="22"/>
        <v>6.1448517510101788E-2</v>
      </c>
      <c r="G82">
        <f t="shared" si="22"/>
        <v>1.2972043358153244E-2</v>
      </c>
      <c r="H82">
        <f t="shared" si="22"/>
        <v>2.154084889068332E-2</v>
      </c>
      <c r="I82">
        <f t="shared" si="22"/>
        <v>2.9131278520863425E-2</v>
      </c>
    </row>
    <row r="83" spans="1:12" ht="15.6" customHeight="1" x14ac:dyDescent="0.3">
      <c r="A83" s="1" t="s">
        <v>71</v>
      </c>
      <c r="B83">
        <f t="shared" ref="B83:I83" si="23">B72*$C$66*B66</f>
        <v>2.9443286215474283E-2</v>
      </c>
      <c r="C83">
        <f t="shared" si="23"/>
        <v>8.6905650300948878E-2</v>
      </c>
      <c r="D83" s="23">
        <f t="shared" si="23"/>
        <v>2.2875297790641649E-2</v>
      </c>
      <c r="E83" s="23">
        <f t="shared" si="23"/>
        <v>1.8451234351281157E-2</v>
      </c>
      <c r="F83">
        <f t="shared" si="23"/>
        <v>0.10770165932255234</v>
      </c>
      <c r="G83">
        <f t="shared" si="23"/>
        <v>1.9573664024276426E-2</v>
      </c>
      <c r="H83">
        <f t="shared" si="23"/>
        <v>1.1939094771122054E-2</v>
      </c>
      <c r="I83">
        <f t="shared" si="23"/>
        <v>2.7361078945076112E-2</v>
      </c>
    </row>
    <row r="84" spans="1:12" ht="15.6" customHeight="1" x14ac:dyDescent="0.3">
      <c r="A84" s="1" t="s">
        <v>72</v>
      </c>
      <c r="B84">
        <f t="shared" ref="B84:I84" si="24">B73*$D$66*B66</f>
        <v>2.0593352435139461E-2</v>
      </c>
      <c r="C84">
        <f t="shared" si="24"/>
        <v>2.2875297790641649E-2</v>
      </c>
      <c r="D84" s="23">
        <f t="shared" si="24"/>
        <v>0.12343166269760225</v>
      </c>
      <c r="E84" s="23">
        <f t="shared" si="24"/>
        <v>4.5804305025747026E-2</v>
      </c>
      <c r="F84">
        <f t="shared" si="24"/>
        <v>3.7429238474707111E-2</v>
      </c>
      <c r="G84">
        <f t="shared" si="24"/>
        <v>1.4335996379003639E-2</v>
      </c>
      <c r="H84">
        <f t="shared" si="24"/>
        <v>4.6996118831197795E-2</v>
      </c>
      <c r="I84">
        <f t="shared" si="24"/>
        <v>3.1538174310879838E-2</v>
      </c>
    </row>
    <row r="85" spans="1:12" ht="15.6" customHeight="1" x14ac:dyDescent="0.3">
      <c r="A85" s="1" t="s">
        <v>73</v>
      </c>
      <c r="B85">
        <f t="shared" ref="B85:I85" si="25">B74*$E$66*B66</f>
        <v>2.7808732879238029E-2</v>
      </c>
      <c r="C85">
        <f t="shared" si="25"/>
        <v>1.8451234351281157E-2</v>
      </c>
      <c r="D85" s="23">
        <f t="shared" si="25"/>
        <v>4.5804305025747033E-2</v>
      </c>
      <c r="E85" s="23">
        <f t="shared" si="25"/>
        <v>5.8135609428298228E-2</v>
      </c>
      <c r="F85">
        <f t="shared" si="25"/>
        <v>2.7894129254373984E-2</v>
      </c>
      <c r="G85">
        <f t="shared" si="25"/>
        <v>3.0245579399090627E-2</v>
      </c>
      <c r="H85">
        <f t="shared" si="25"/>
        <v>1.9766400943735846E-2</v>
      </c>
      <c r="I85">
        <f t="shared" si="25"/>
        <v>1.5217134676982033E-2</v>
      </c>
    </row>
    <row r="86" spans="1:12" ht="15.6" customHeight="1" x14ac:dyDescent="0.3">
      <c r="A86" s="1" t="s">
        <v>74</v>
      </c>
      <c r="B86">
        <f t="shared" ref="B86:I86" si="26">B75*$F$66*B66</f>
        <v>6.1448517510101781E-2</v>
      </c>
      <c r="C86">
        <f t="shared" si="26"/>
        <v>0.10770165932255234</v>
      </c>
      <c r="D86" s="23">
        <f t="shared" si="26"/>
        <v>3.7429238474707111E-2</v>
      </c>
      <c r="E86" s="23">
        <f t="shared" si="26"/>
        <v>4.0321000559278918E-2</v>
      </c>
      <c r="F86">
        <f t="shared" si="26"/>
        <v>0.47587121014932726</v>
      </c>
      <c r="G86">
        <f t="shared" si="26"/>
        <v>3.2520190460880262E-2</v>
      </c>
      <c r="H86">
        <f t="shared" si="26"/>
        <v>3.0378635489131008E-2</v>
      </c>
      <c r="I86">
        <f t="shared" si="26"/>
        <v>5.0618500565003131E-2</v>
      </c>
      <c r="K86" t="s">
        <v>22</v>
      </c>
    </row>
    <row r="87" spans="1:12" ht="15.6" customHeight="1" x14ac:dyDescent="0.3">
      <c r="A87" s="1" t="s">
        <v>75</v>
      </c>
      <c r="B87">
        <f t="shared" ref="B87:I87" si="27">B76*$G$66*B66</f>
        <v>1.2972043358153244E-2</v>
      </c>
      <c r="C87">
        <f t="shared" si="27"/>
        <v>1.9573664024276426E-2</v>
      </c>
      <c r="D87" s="23">
        <f t="shared" si="27"/>
        <v>1.4335996379003641E-2</v>
      </c>
      <c r="E87" s="23">
        <f t="shared" si="27"/>
        <v>1.5319476914339911E-2</v>
      </c>
      <c r="F87">
        <f t="shared" si="27"/>
        <v>3.2520190460880255E-2</v>
      </c>
      <c r="G87">
        <f t="shared" si="27"/>
        <v>5.9201843240960346E-2</v>
      </c>
      <c r="H87">
        <f t="shared" si="27"/>
        <v>9.8997185270499766E-3</v>
      </c>
      <c r="I87">
        <f t="shared" si="27"/>
        <v>1.3228056018463908E-2</v>
      </c>
      <c r="K87" t="s">
        <v>22</v>
      </c>
    </row>
    <row r="88" spans="1:12" ht="15.6" customHeight="1" x14ac:dyDescent="0.3">
      <c r="A88" s="1" t="s">
        <v>76</v>
      </c>
      <c r="B88">
        <f t="shared" ref="B88:I88" si="28">B77*$H$66*B66</f>
        <v>2.154084889068332E-2</v>
      </c>
      <c r="C88">
        <f t="shared" si="28"/>
        <v>1.1939094771122054E-2</v>
      </c>
      <c r="D88" s="23">
        <f t="shared" si="28"/>
        <v>4.6996118831197788E-2</v>
      </c>
      <c r="E88" s="23">
        <f t="shared" si="28"/>
        <v>3.6028434095036893E-2</v>
      </c>
      <c r="F88">
        <f t="shared" si="28"/>
        <v>3.0378635489131008E-2</v>
      </c>
      <c r="G88">
        <f t="shared" si="28"/>
        <v>9.8997185270499766E-3</v>
      </c>
      <c r="H88">
        <f t="shared" si="28"/>
        <v>6.732107595323901E-2</v>
      </c>
      <c r="I88">
        <f t="shared" si="28"/>
        <v>2.9295002583274773E-2</v>
      </c>
    </row>
    <row r="89" spans="1:12" ht="15.6" customHeight="1" x14ac:dyDescent="0.3">
      <c r="A89" s="1" t="s">
        <v>77</v>
      </c>
      <c r="B89">
        <f t="shared" ref="B89:I89" si="29">B78*$I$66*B66</f>
        <v>2.9131278520863425E-2</v>
      </c>
      <c r="C89">
        <f t="shared" si="29"/>
        <v>2.7361078945076108E-2</v>
      </c>
      <c r="D89" s="23">
        <f t="shared" si="29"/>
        <v>3.1538174310879845E-2</v>
      </c>
      <c r="E89" s="23">
        <f t="shared" si="29"/>
        <v>4.9008843875183297E-2</v>
      </c>
      <c r="F89">
        <f t="shared" si="29"/>
        <v>5.0618500565003124E-2</v>
      </c>
      <c r="G89">
        <f t="shared" si="29"/>
        <v>1.3228056018463906E-2</v>
      </c>
      <c r="H89">
        <f t="shared" si="29"/>
        <v>2.9295002583274769E-2</v>
      </c>
      <c r="I89">
        <f t="shared" si="29"/>
        <v>8.0720639939400055E-2</v>
      </c>
    </row>
    <row r="91" spans="1:12" ht="15.6" customHeight="1" x14ac:dyDescent="0.3">
      <c r="A91" s="9" t="s">
        <v>33</v>
      </c>
      <c r="B91" s="42" t="s">
        <v>78</v>
      </c>
      <c r="C91" s="41" t="s">
        <v>86</v>
      </c>
      <c r="D91" s="45" t="s">
        <v>87</v>
      </c>
      <c r="E91" s="46" t="s">
        <v>88</v>
      </c>
      <c r="F91" s="41" t="s">
        <v>89</v>
      </c>
      <c r="G91" s="41" t="s">
        <v>90</v>
      </c>
      <c r="H91" s="41" t="s">
        <v>91</v>
      </c>
      <c r="I91" s="41" t="s">
        <v>92</v>
      </c>
      <c r="J91" s="18" t="s">
        <v>93</v>
      </c>
    </row>
    <row r="92" spans="1:12" x14ac:dyDescent="0.3">
      <c r="B92" s="7">
        <v>0.17898363222247529</v>
      </c>
      <c r="C92" s="7">
        <v>0.1125423164509244</v>
      </c>
      <c r="D92" s="47">
        <v>-2.8862376827628971E-2</v>
      </c>
      <c r="E92" s="47">
        <v>4.6883282467354528E-2</v>
      </c>
      <c r="F92" s="7">
        <v>-0.1281820014496019</v>
      </c>
      <c r="G92" s="7">
        <v>0.34193963877971068</v>
      </c>
      <c r="H92" s="7">
        <v>0.32902525213235367</v>
      </c>
      <c r="I92" s="7">
        <v>0.14767025627859301</v>
      </c>
      <c r="J92" s="7">
        <f>SUM(B92:I92)</f>
        <v>1.0000000000541807</v>
      </c>
    </row>
    <row r="94" spans="1:12" ht="15.6" customHeight="1" x14ac:dyDescent="0.3">
      <c r="A94" s="9" t="s">
        <v>44</v>
      </c>
    </row>
    <row r="95" spans="1:12" ht="15.6" customHeight="1" x14ac:dyDescent="0.3">
      <c r="B95" s="1" t="s">
        <v>70</v>
      </c>
      <c r="C95" s="1" t="s">
        <v>71</v>
      </c>
      <c r="D95" s="24" t="s">
        <v>72</v>
      </c>
      <c r="E95" s="24" t="s">
        <v>73</v>
      </c>
      <c r="F95" s="1" t="s">
        <v>74</v>
      </c>
      <c r="G95" s="1" t="s">
        <v>75</v>
      </c>
      <c r="H95" s="1" t="s">
        <v>76</v>
      </c>
      <c r="I95" s="1" t="s">
        <v>77</v>
      </c>
    </row>
    <row r="96" spans="1:12" ht="15.6" customHeight="1" x14ac:dyDescent="0.3">
      <c r="A96" s="1" t="s">
        <v>70</v>
      </c>
      <c r="B96">
        <f t="shared" ref="B96:I96" si="30">B82*$B$92*B92</f>
        <v>1.6714897754582033E-3</v>
      </c>
      <c r="C96">
        <f t="shared" si="30"/>
        <v>5.930829620729417E-4</v>
      </c>
      <c r="D96" s="23">
        <f t="shared" si="30"/>
        <v>-1.0638305599812587E-4</v>
      </c>
      <c r="E96" s="23">
        <f t="shared" si="30"/>
        <v>2.3335253774573359E-4</v>
      </c>
      <c r="F96">
        <f t="shared" si="30"/>
        <v>-1.4097813966018815E-3</v>
      </c>
      <c r="G96">
        <f t="shared" si="30"/>
        <v>7.9390978997413817E-4</v>
      </c>
      <c r="H96">
        <f t="shared" si="30"/>
        <v>1.2685434931461201E-3</v>
      </c>
      <c r="I96">
        <f t="shared" si="30"/>
        <v>7.6995597102912908E-4</v>
      </c>
      <c r="L96" t="s">
        <v>22</v>
      </c>
    </row>
    <row r="97" spans="1:12" ht="15.6" customHeight="1" x14ac:dyDescent="0.3">
      <c r="A97" s="1" t="s">
        <v>71</v>
      </c>
      <c r="B97">
        <f t="shared" ref="B97:I97" si="31">B83*$C$92*B92</f>
        <v>5.9308296207294159E-4</v>
      </c>
      <c r="C97">
        <f t="shared" si="31"/>
        <v>1.1007272384461226E-3</v>
      </c>
      <c r="D97" s="23">
        <f t="shared" si="31"/>
        <v>-7.4304428620392405E-5</v>
      </c>
      <c r="E97" s="23">
        <f t="shared" si="31"/>
        <v>9.7355229629194883E-5</v>
      </c>
      <c r="F97">
        <f t="shared" si="31"/>
        <v>-1.5536932994180534E-3</v>
      </c>
      <c r="G97">
        <f t="shared" si="31"/>
        <v>7.5324703017852024E-4</v>
      </c>
      <c r="H97">
        <f t="shared" si="31"/>
        <v>4.420958927480016E-4</v>
      </c>
      <c r="I97">
        <f t="shared" si="31"/>
        <v>4.5471794936683833E-4</v>
      </c>
      <c r="J97" t="s">
        <v>22</v>
      </c>
    </row>
    <row r="98" spans="1:12" ht="15.6" customHeight="1" x14ac:dyDescent="0.3">
      <c r="A98" s="1" t="s">
        <v>72</v>
      </c>
      <c r="B98">
        <f t="shared" ref="B98:I98" si="32">B84*$D$92*B92</f>
        <v>-1.0638305599812587E-4</v>
      </c>
      <c r="C98">
        <f t="shared" si="32"/>
        <v>-7.4304428620392405E-5</v>
      </c>
      <c r="D98" s="23">
        <f t="shared" si="32"/>
        <v>1.0282311683585036E-4</v>
      </c>
      <c r="E98" s="23">
        <f t="shared" si="32"/>
        <v>-6.1980689220800575E-5</v>
      </c>
      <c r="F98">
        <f t="shared" si="32"/>
        <v>1.3847460409011954E-4</v>
      </c>
      <c r="G98">
        <f t="shared" si="32"/>
        <v>-1.4148468223585563E-4</v>
      </c>
      <c r="H98">
        <f t="shared" si="32"/>
        <v>-4.4629633087530583E-4</v>
      </c>
      <c r="I98">
        <f t="shared" si="32"/>
        <v>-1.3441931264987161E-4</v>
      </c>
    </row>
    <row r="99" spans="1:12" ht="15.6" customHeight="1" x14ac:dyDescent="0.3">
      <c r="A99" s="1" t="s">
        <v>73</v>
      </c>
      <c r="B99">
        <f t="shared" ref="B99:I99" si="33">B85*$E$92*B92</f>
        <v>2.3335253774573359E-4</v>
      </c>
      <c r="C99">
        <f t="shared" si="33"/>
        <v>9.7355229629194883E-5</v>
      </c>
      <c r="D99" s="23">
        <f t="shared" si="33"/>
        <v>-6.1980689220800589E-5</v>
      </c>
      <c r="E99" s="23">
        <f t="shared" si="33"/>
        <v>1.277845213877131E-4</v>
      </c>
      <c r="F99">
        <f t="shared" si="33"/>
        <v>-1.6763236338356323E-4</v>
      </c>
      <c r="G99">
        <f t="shared" si="33"/>
        <v>4.848745255486152E-4</v>
      </c>
      <c r="H99">
        <f t="shared" si="33"/>
        <v>3.0491222814637301E-4</v>
      </c>
      <c r="I99">
        <f t="shared" si="33"/>
        <v>1.0535227625681325E-4</v>
      </c>
      <c r="L99" t="s">
        <v>22</v>
      </c>
    </row>
    <row r="100" spans="1:12" ht="15.6" customHeight="1" x14ac:dyDescent="0.3">
      <c r="A100" s="1" t="s">
        <v>74</v>
      </c>
      <c r="B100">
        <f t="shared" ref="B100:I100" si="34">B86*$F$92*B92</f>
        <v>-1.4097813966018813E-3</v>
      </c>
      <c r="C100">
        <f t="shared" si="34"/>
        <v>-1.5536932994180534E-3</v>
      </c>
      <c r="D100" s="23">
        <f t="shared" si="34"/>
        <v>1.3847460409011951E-4</v>
      </c>
      <c r="E100" s="23">
        <f t="shared" si="34"/>
        <v>-2.4231280195570281E-4</v>
      </c>
      <c r="F100">
        <f t="shared" si="34"/>
        <v>7.8188616381138134E-3</v>
      </c>
      <c r="G100">
        <f t="shared" si="34"/>
        <v>-1.4253764445389323E-3</v>
      </c>
      <c r="H100">
        <f t="shared" si="34"/>
        <v>-1.2812224558016577E-3</v>
      </c>
      <c r="I100">
        <f t="shared" si="34"/>
        <v>-9.5814084269224217E-4</v>
      </c>
    </row>
    <row r="101" spans="1:12" ht="15.6" customHeight="1" x14ac:dyDescent="0.3">
      <c r="A101" s="1" t="s">
        <v>75</v>
      </c>
      <c r="B101">
        <f t="shared" ref="B101:I101" si="35">B87*$G$92*B92</f>
        <v>7.9390978997413817E-4</v>
      </c>
      <c r="C101">
        <f t="shared" si="35"/>
        <v>7.5324703017852024E-4</v>
      </c>
      <c r="D101" s="23">
        <f t="shared" si="35"/>
        <v>-1.4148468223585566E-4</v>
      </c>
      <c r="E101" s="23">
        <f t="shared" si="35"/>
        <v>2.4559040521197163E-4</v>
      </c>
      <c r="F101">
        <f t="shared" si="35"/>
        <v>-1.425376444538932E-3</v>
      </c>
      <c r="G101">
        <f t="shared" si="35"/>
        <v>6.9220403376132758E-3</v>
      </c>
      <c r="H101">
        <f t="shared" si="35"/>
        <v>1.1137854134349486E-3</v>
      </c>
      <c r="I101">
        <f t="shared" si="35"/>
        <v>6.6794161540184702E-4</v>
      </c>
    </row>
    <row r="102" spans="1:12" ht="15.6" customHeight="1" x14ac:dyDescent="0.3">
      <c r="A102" s="1" t="s">
        <v>76</v>
      </c>
      <c r="B102">
        <f t="shared" ref="B102:I102" si="36">B88*$H$92*B92</f>
        <v>1.2685434931461201E-3</v>
      </c>
      <c r="C102">
        <f t="shared" si="36"/>
        <v>4.420958927480016E-4</v>
      </c>
      <c r="D102" s="23">
        <f t="shared" si="36"/>
        <v>-4.4629633087530578E-4</v>
      </c>
      <c r="E102" s="23">
        <f t="shared" si="36"/>
        <v>5.5576683624966442E-4</v>
      </c>
      <c r="F102">
        <f t="shared" si="36"/>
        <v>-1.2812224558016575E-3</v>
      </c>
      <c r="G102">
        <f t="shared" si="36"/>
        <v>1.1137854134349486E-3</v>
      </c>
      <c r="H102">
        <f t="shared" si="36"/>
        <v>7.2880192256570544E-3</v>
      </c>
      <c r="I102">
        <f t="shared" si="36"/>
        <v>1.4233634181199187E-3</v>
      </c>
    </row>
    <row r="103" spans="1:12" ht="15.6" customHeight="1" x14ac:dyDescent="0.3">
      <c r="A103" s="1" t="s">
        <v>77</v>
      </c>
      <c r="B103">
        <f t="shared" ref="B103:I103" si="37">B89*$I$92*B92</f>
        <v>7.6995597102912908E-4</v>
      </c>
      <c r="C103">
        <f t="shared" si="37"/>
        <v>4.5471794936683828E-4</v>
      </c>
      <c r="D103" s="23">
        <f t="shared" si="37"/>
        <v>-1.3441931264987166E-4</v>
      </c>
      <c r="E103" s="23">
        <f t="shared" si="37"/>
        <v>3.393012790230059E-4</v>
      </c>
      <c r="F103">
        <f t="shared" si="37"/>
        <v>-9.5814084269224195E-4</v>
      </c>
      <c r="G103">
        <f t="shared" si="37"/>
        <v>6.679416154018468E-4</v>
      </c>
      <c r="H103">
        <f t="shared" si="37"/>
        <v>1.4233634181199182E-3</v>
      </c>
      <c r="I103">
        <f t="shared" si="37"/>
        <v>1.7602350052966487E-3</v>
      </c>
    </row>
    <row r="104" spans="1:12" ht="15" customHeight="1" thickBot="1" x14ac:dyDescent="0.35"/>
    <row r="105" spans="1:12" ht="43.8" customHeight="1" thickBot="1" x14ac:dyDescent="0.35">
      <c r="A105" s="9" t="s">
        <v>94</v>
      </c>
      <c r="B105">
        <f>SQRT(SUM(B96:I103))</f>
        <v>0.1753035058989823</v>
      </c>
      <c r="D105" s="48" t="s">
        <v>95</v>
      </c>
      <c r="E105" s="49" t="s">
        <v>96</v>
      </c>
    </row>
    <row r="106" spans="1:12" ht="15.6" customHeight="1" x14ac:dyDescent="0.3">
      <c r="A106" s="9" t="s">
        <v>49</v>
      </c>
      <c r="B106" s="5">
        <f>B92*B67+C67*C92+D92*D67+E92*E67+F92*F67+G92*G67+H92*H67+I92*I67</f>
        <v>4.9999999746481269E-2</v>
      </c>
      <c r="D106" s="50">
        <v>0.17986298435703829</v>
      </c>
      <c r="E106" s="51">
        <v>0.03</v>
      </c>
    </row>
    <row r="107" spans="1:12" x14ac:dyDescent="0.3">
      <c r="C107" t="s">
        <v>22</v>
      </c>
      <c r="D107" s="50">
        <v>0.1753034235814338</v>
      </c>
      <c r="E107" s="51">
        <v>0.05</v>
      </c>
    </row>
    <row r="108" spans="1:12" ht="15.6" customHeight="1" x14ac:dyDescent="0.3">
      <c r="A108" s="39" t="s">
        <v>53</v>
      </c>
      <c r="D108" s="50">
        <v>0.17140805631121461</v>
      </c>
      <c r="E108" s="51">
        <v>7.0000000000000007E-2</v>
      </c>
    </row>
    <row r="109" spans="1:12" ht="15.6" customHeight="1" x14ac:dyDescent="0.3">
      <c r="A109" s="39" t="s">
        <v>55</v>
      </c>
      <c r="D109" s="50">
        <v>0.16972429506836451</v>
      </c>
      <c r="E109" s="51">
        <v>0.08</v>
      </c>
      <c r="H109" t="s">
        <v>22</v>
      </c>
    </row>
    <row r="110" spans="1:12" ht="15.6" customHeight="1" x14ac:dyDescent="0.3">
      <c r="A110" s="39" t="s">
        <v>97</v>
      </c>
      <c r="D110" s="50">
        <v>0.1669090377698195</v>
      </c>
      <c r="E110" s="51">
        <v>0.1</v>
      </c>
    </row>
    <row r="111" spans="1:12" x14ac:dyDescent="0.3">
      <c r="A111" s="40" t="s">
        <v>98</v>
      </c>
      <c r="D111" s="50">
        <v>0.1632946970324152</v>
      </c>
      <c r="E111" s="51">
        <v>0.15</v>
      </c>
    </row>
    <row r="112" spans="1:12" x14ac:dyDescent="0.3">
      <c r="A112" t="s">
        <v>22</v>
      </c>
      <c r="B112" t="s">
        <v>22</v>
      </c>
      <c r="D112" s="50">
        <v>0.1647752611183958</v>
      </c>
      <c r="E112" s="51">
        <v>0.2</v>
      </c>
    </row>
    <row r="113" spans="1:11" x14ac:dyDescent="0.3">
      <c r="D113" s="50">
        <v>0.17124330946372049</v>
      </c>
      <c r="E113" s="51">
        <v>0.25</v>
      </c>
      <c r="G113" t="s">
        <v>22</v>
      </c>
    </row>
    <row r="114" spans="1:11" x14ac:dyDescent="0.3">
      <c r="B114" t="s">
        <v>22</v>
      </c>
      <c r="C114" t="s">
        <v>22</v>
      </c>
      <c r="D114" s="50">
        <v>0.18223986310104931</v>
      </c>
      <c r="E114" s="51">
        <v>0.3</v>
      </c>
    </row>
    <row r="115" spans="1:11" x14ac:dyDescent="0.3">
      <c r="D115" s="50">
        <v>0.1875306492646491</v>
      </c>
      <c r="E115" s="51">
        <v>0.32</v>
      </c>
    </row>
    <row r="116" spans="1:11" x14ac:dyDescent="0.3">
      <c r="D116" s="50">
        <v>0.1974245400543779</v>
      </c>
      <c r="E116" s="52">
        <v>0.35</v>
      </c>
    </row>
    <row r="117" spans="1:11" x14ac:dyDescent="0.3">
      <c r="B117" t="s">
        <v>22</v>
      </c>
      <c r="D117" s="50">
        <v>0.21694994772896459</v>
      </c>
      <c r="E117" s="52">
        <v>0.4</v>
      </c>
      <c r="F117" t="s">
        <v>22</v>
      </c>
      <c r="G117" t="s">
        <v>22</v>
      </c>
    </row>
    <row r="118" spans="1:11" x14ac:dyDescent="0.3">
      <c r="D118" s="50">
        <v>0.2218939284435775</v>
      </c>
      <c r="E118" s="52">
        <v>0.42</v>
      </c>
    </row>
    <row r="119" spans="1:11" x14ac:dyDescent="0.3">
      <c r="D119" s="50">
        <v>0.23402443893697211</v>
      </c>
      <c r="E119" s="52">
        <v>0.45</v>
      </c>
    </row>
    <row r="120" spans="1:11" ht="15" customHeight="1" thickBot="1" x14ac:dyDescent="0.35">
      <c r="D120" s="53">
        <v>0.2555940760177362</v>
      </c>
      <c r="E120" s="54">
        <v>0.5</v>
      </c>
    </row>
    <row r="121" spans="1:11" ht="15" customHeight="1" thickBot="1" x14ac:dyDescent="0.35">
      <c r="G121" t="s">
        <v>22</v>
      </c>
    </row>
    <row r="122" spans="1:11" ht="21.6" customHeight="1" thickBot="1" x14ac:dyDescent="0.45">
      <c r="A122" s="81" t="s">
        <v>99</v>
      </c>
      <c r="B122" s="82"/>
      <c r="C122" s="82"/>
      <c r="D122" s="82"/>
      <c r="E122" s="82"/>
      <c r="F122" s="82"/>
      <c r="G122" s="82"/>
      <c r="H122" s="82"/>
      <c r="I122" s="82"/>
      <c r="J122" s="82"/>
      <c r="K122" s="83"/>
    </row>
    <row r="123" spans="1:11" ht="31.8" customHeight="1" thickBot="1" x14ac:dyDescent="0.35">
      <c r="A123" s="61" t="s">
        <v>35</v>
      </c>
      <c r="B123" s="71" t="s">
        <v>36</v>
      </c>
      <c r="C123" s="72" t="s">
        <v>37</v>
      </c>
      <c r="D123" s="73" t="s">
        <v>38</v>
      </c>
      <c r="E123" s="73" t="s">
        <v>39</v>
      </c>
      <c r="F123" s="73" t="s">
        <v>40</v>
      </c>
      <c r="G123" s="73" t="s">
        <v>41</v>
      </c>
      <c r="H123" s="73" t="s">
        <v>42</v>
      </c>
      <c r="I123" s="74" t="s">
        <v>43</v>
      </c>
      <c r="J123" s="55" t="s">
        <v>95</v>
      </c>
      <c r="K123" s="56" t="s">
        <v>96</v>
      </c>
    </row>
    <row r="124" spans="1:11" x14ac:dyDescent="0.3">
      <c r="A124" s="64" t="s">
        <v>100</v>
      </c>
      <c r="B124" s="62">
        <v>0.1653008763866369</v>
      </c>
      <c r="C124" s="16">
        <v>0.1036574905182172</v>
      </c>
      <c r="D124" s="57">
        <v>-3.5130714335717628E-2</v>
      </c>
      <c r="E124" s="57">
        <v>4.3827126765134949E-2</v>
      </c>
      <c r="F124" s="16">
        <v>-0.14063011661908681</v>
      </c>
      <c r="G124" s="16">
        <v>0.35014642745015989</v>
      </c>
      <c r="H124" s="16">
        <v>0.3508851974591074</v>
      </c>
      <c r="I124" s="58">
        <v>0.16194371330381729</v>
      </c>
      <c r="J124" s="50">
        <v>0.17986298435703829</v>
      </c>
      <c r="K124" s="51">
        <v>0.03</v>
      </c>
    </row>
    <row r="125" spans="1:11" x14ac:dyDescent="0.3">
      <c r="A125" s="65" t="s">
        <v>101</v>
      </c>
      <c r="B125" s="62">
        <v>0.17898363222247529</v>
      </c>
      <c r="C125" s="16">
        <v>0.1125423164509244</v>
      </c>
      <c r="D125" s="16">
        <v>-2.8862376827628971E-2</v>
      </c>
      <c r="E125" s="16">
        <v>4.6883282467354528E-2</v>
      </c>
      <c r="F125" s="16">
        <v>-0.1281820014496019</v>
      </c>
      <c r="G125" s="16">
        <v>0.34193963877971068</v>
      </c>
      <c r="H125" s="16">
        <v>0.32902525213235367</v>
      </c>
      <c r="I125" s="58">
        <v>0.14767025627859301</v>
      </c>
      <c r="J125" s="50">
        <v>0.1753034235814338</v>
      </c>
      <c r="K125" s="51">
        <v>0.05</v>
      </c>
    </row>
    <row r="126" spans="1:11" x14ac:dyDescent="0.3">
      <c r="A126" s="65" t="s">
        <v>102</v>
      </c>
      <c r="B126" s="62">
        <v>0.19333551308907951</v>
      </c>
      <c r="C126" s="16">
        <v>0.1212754356782164</v>
      </c>
      <c r="D126" s="16">
        <v>-2.1858908749373171E-2</v>
      </c>
      <c r="E126" s="16">
        <v>4.7956041997183813E-2</v>
      </c>
      <c r="F126" s="16">
        <v>-0.1157679361312898</v>
      </c>
      <c r="G126" s="16">
        <v>0.33428965235887542</v>
      </c>
      <c r="H126" s="16">
        <v>0.30712835132801852</v>
      </c>
      <c r="I126" s="58">
        <v>0.13364185071833259</v>
      </c>
      <c r="J126" s="50">
        <v>0.17140805631121461</v>
      </c>
      <c r="K126" s="51">
        <v>7.0000000000000007E-2</v>
      </c>
    </row>
    <row r="127" spans="1:11" x14ac:dyDescent="0.3">
      <c r="A127" s="65" t="s">
        <v>103</v>
      </c>
      <c r="B127" s="62">
        <v>0.19928753508936861</v>
      </c>
      <c r="C127" s="16">
        <v>0.12681727807175919</v>
      </c>
      <c r="D127" s="16">
        <v>-1.9906045596134719E-2</v>
      </c>
      <c r="E127" s="16">
        <v>5.0789831282041557E-2</v>
      </c>
      <c r="F127" s="16">
        <v>-0.1097024519501327</v>
      </c>
      <c r="G127" s="16">
        <v>0.32995886560579041</v>
      </c>
      <c r="H127" s="16">
        <v>0.29634165857464012</v>
      </c>
      <c r="I127" s="58">
        <v>0.12641332905643399</v>
      </c>
      <c r="J127" s="50">
        <v>0.16972429506836451</v>
      </c>
      <c r="K127" s="51">
        <v>0.08</v>
      </c>
    </row>
    <row r="128" spans="1:11" x14ac:dyDescent="0.3">
      <c r="A128" s="65" t="s">
        <v>104</v>
      </c>
      <c r="B128" s="62">
        <v>0.21437095093154451</v>
      </c>
      <c r="C128" s="16">
        <v>0.13447245012231321</v>
      </c>
      <c r="D128" s="16">
        <v>-1.1914435910637389E-2</v>
      </c>
      <c r="E128" s="16">
        <v>5.105473058679949E-2</v>
      </c>
      <c r="F128" s="16">
        <v>-9.7120904457817972E-2</v>
      </c>
      <c r="G128" s="16">
        <v>0.32245758572459071</v>
      </c>
      <c r="H128" s="16">
        <v>0.27430131368136612</v>
      </c>
      <c r="I128" s="58">
        <v>0.11237830957524519</v>
      </c>
      <c r="J128" s="50">
        <v>0.1669090377698195</v>
      </c>
      <c r="K128" s="51">
        <v>0.1</v>
      </c>
    </row>
    <row r="129" spans="1:11" x14ac:dyDescent="0.3">
      <c r="A129" s="65" t="s">
        <v>105</v>
      </c>
      <c r="B129" s="62">
        <v>0.24942985983374391</v>
      </c>
      <c r="C129" s="16">
        <v>0.15646757459507299</v>
      </c>
      <c r="D129" s="16">
        <v>4.6596029371452742E-3</v>
      </c>
      <c r="E129" s="16">
        <v>5.6219077537712818E-2</v>
      </c>
      <c r="F129" s="16">
        <v>-6.6042510040349056E-2</v>
      </c>
      <c r="G129" s="16">
        <v>0.30273751832750351</v>
      </c>
      <c r="H129" s="16">
        <v>0.21958954675092621</v>
      </c>
      <c r="I129" s="58">
        <v>7.6939329998596567E-2</v>
      </c>
      <c r="J129" s="50">
        <v>0.1632946970324152</v>
      </c>
      <c r="K129" s="51">
        <v>0.15</v>
      </c>
    </row>
    <row r="130" spans="1:11" x14ac:dyDescent="0.3">
      <c r="A130" s="65" t="s">
        <v>106</v>
      </c>
      <c r="B130" s="62">
        <v>0.28448867026040581</v>
      </c>
      <c r="C130" s="16">
        <v>0.17846264448159391</v>
      </c>
      <c r="D130" s="16">
        <v>2.1233664572107441E-2</v>
      </c>
      <c r="E130" s="16">
        <v>6.1383369897804241E-2</v>
      </c>
      <c r="F130" s="16">
        <v>-3.4964080196313037E-2</v>
      </c>
      <c r="G130" s="16">
        <v>0.28301743906662302</v>
      </c>
      <c r="H130" s="16">
        <v>0.16487772050309699</v>
      </c>
      <c r="I130" s="58">
        <v>4.1500571027326377E-2</v>
      </c>
      <c r="J130" s="50">
        <v>0.1647752611183958</v>
      </c>
      <c r="K130" s="51">
        <v>0.2</v>
      </c>
    </row>
    <row r="131" spans="1:11" x14ac:dyDescent="0.3">
      <c r="A131" s="65" t="s">
        <v>107</v>
      </c>
      <c r="B131" s="62">
        <v>0.31954744984092709</v>
      </c>
      <c r="C131" s="16">
        <v>0.20045773766482869</v>
      </c>
      <c r="D131" s="16">
        <v>3.7807721475360337E-2</v>
      </c>
      <c r="E131" s="16">
        <v>6.6547633966916597E-2</v>
      </c>
      <c r="F131" s="16">
        <v>-3.8856521557599122E-3</v>
      </c>
      <c r="G131" s="16">
        <v>0.26329739293825272</v>
      </c>
      <c r="H131" s="16">
        <v>0.1101658939411941</v>
      </c>
      <c r="I131" s="58">
        <v>6.0618265617998031E-3</v>
      </c>
      <c r="J131" s="50">
        <v>0.17124330946372049</v>
      </c>
      <c r="K131" s="51">
        <v>0.25</v>
      </c>
    </row>
    <row r="132" spans="1:11" x14ac:dyDescent="0.3">
      <c r="A132" s="65" t="s">
        <v>108</v>
      </c>
      <c r="B132" s="62">
        <v>0.34964225713180169</v>
      </c>
      <c r="C132" s="16">
        <v>0.21821446871631961</v>
      </c>
      <c r="D132" s="16">
        <v>5.4942431348505343E-2</v>
      </c>
      <c r="E132" s="16">
        <v>6.5279118338810421E-2</v>
      </c>
      <c r="F132" s="16">
        <v>2.9527496695742929E-2</v>
      </c>
      <c r="G132" s="16">
        <v>0.24307048523937069</v>
      </c>
      <c r="H132" s="16">
        <v>4.8772763635172807E-2</v>
      </c>
      <c r="I132" s="58">
        <v>-9.4490155068476002E-3</v>
      </c>
      <c r="J132" s="50">
        <v>0.18223986310104931</v>
      </c>
      <c r="K132" s="51">
        <v>0.3</v>
      </c>
    </row>
    <row r="133" spans="1:11" x14ac:dyDescent="0.3">
      <c r="A133" s="65" t="s">
        <v>109</v>
      </c>
      <c r="B133" s="62">
        <v>5.0303044707201851E-2</v>
      </c>
      <c r="C133" s="16">
        <v>0.3222086452260936</v>
      </c>
      <c r="D133" s="16">
        <v>8.6788834903999856E-2</v>
      </c>
      <c r="E133" s="16">
        <v>9.3473336308134036E-2</v>
      </c>
      <c r="F133" s="16">
        <v>8.2156337826323173E-2</v>
      </c>
      <c r="G133" s="16">
        <v>0.10017214933391939</v>
      </c>
      <c r="H133" s="16">
        <v>0.14520018799276169</v>
      </c>
      <c r="I133" s="58">
        <v>0.1196974696080892</v>
      </c>
      <c r="J133" s="50">
        <v>0.1875306492646491</v>
      </c>
      <c r="K133" s="51">
        <v>0.32</v>
      </c>
    </row>
    <row r="134" spans="1:11" x14ac:dyDescent="0.3">
      <c r="A134" s="65" t="s">
        <v>110</v>
      </c>
      <c r="B134" s="62">
        <v>0.38966515290105608</v>
      </c>
      <c r="C134" s="16">
        <v>0.24444804365941819</v>
      </c>
      <c r="D134" s="16">
        <v>7.0955850490867944E-2</v>
      </c>
      <c r="E134" s="16">
        <v>7.6876210035656797E-2</v>
      </c>
      <c r="F134" s="16">
        <v>5.8271143217245282E-2</v>
      </c>
      <c r="G134" s="16">
        <v>0.22385727085461021</v>
      </c>
      <c r="H134" s="16">
        <v>7.4234132845770351E-4</v>
      </c>
      <c r="I134" s="58">
        <v>-6.481601359392998E-2</v>
      </c>
      <c r="J134" s="50">
        <v>0.1974245400543779</v>
      </c>
      <c r="K134" s="52">
        <v>0.35</v>
      </c>
    </row>
    <row r="135" spans="1:11" x14ac:dyDescent="0.3">
      <c r="A135" s="65" t="s">
        <v>111</v>
      </c>
      <c r="B135" s="62">
        <v>0.42472394313423317</v>
      </c>
      <c r="C135" s="16">
        <v>0.26644330097831159</v>
      </c>
      <c r="D135" s="16">
        <v>8.752995739317028E-2</v>
      </c>
      <c r="E135" s="16">
        <v>8.2040493567291248E-2</v>
      </c>
      <c r="F135" s="16">
        <v>8.9349510643409041E-2</v>
      </c>
      <c r="G135" s="16">
        <v>0.2041371168816481</v>
      </c>
      <c r="H135" s="16">
        <v>-5.3969537694209042E-2</v>
      </c>
      <c r="I135" s="58">
        <v>-0.1002547870986554</v>
      </c>
      <c r="J135" s="50">
        <v>0.21694994772896459</v>
      </c>
      <c r="K135" s="52">
        <v>0.4</v>
      </c>
    </row>
    <row r="136" spans="1:11" x14ac:dyDescent="0.3">
      <c r="A136" s="65" t="s">
        <v>112</v>
      </c>
      <c r="B136" s="62">
        <v>0.4385821709043331</v>
      </c>
      <c r="C136" s="16">
        <v>0.27528188338901832</v>
      </c>
      <c r="D136" s="16">
        <v>9.399384799704992E-2</v>
      </c>
      <c r="E136" s="16">
        <v>8.4578617434601697E-2</v>
      </c>
      <c r="F136" s="16">
        <v>0.10178990980849011</v>
      </c>
      <c r="G136" s="16">
        <v>0.19611957412035211</v>
      </c>
      <c r="H136" s="16">
        <v>-7.5813373287647021E-2</v>
      </c>
      <c r="I136" s="58">
        <v>-0.1145326310702636</v>
      </c>
      <c r="J136" s="50">
        <v>0.2218939284435775</v>
      </c>
      <c r="K136" s="52">
        <v>0.42</v>
      </c>
    </row>
    <row r="137" spans="1:11" x14ac:dyDescent="0.3">
      <c r="A137" s="65" t="s">
        <v>113</v>
      </c>
      <c r="B137" s="62">
        <v>0.45992481010733882</v>
      </c>
      <c r="C137" s="16">
        <v>0.28840788199344758</v>
      </c>
      <c r="D137" s="16">
        <v>0.10425195035166129</v>
      </c>
      <c r="E137" s="16">
        <v>8.675873767123643E-2</v>
      </c>
      <c r="F137" s="16">
        <v>0.1204215173473559</v>
      </c>
      <c r="G137" s="16">
        <v>0.18453708583360401</v>
      </c>
      <c r="H137" s="16">
        <v>-0.1087045854905596</v>
      </c>
      <c r="I137" s="58">
        <v>-0.13559739878074681</v>
      </c>
      <c r="J137" s="50">
        <v>0.23402443893697211</v>
      </c>
      <c r="K137" s="52">
        <v>0.45</v>
      </c>
    </row>
    <row r="138" spans="1:11" ht="15" customHeight="1" thickBot="1" x14ac:dyDescent="0.35">
      <c r="A138" s="66" t="s">
        <v>114</v>
      </c>
      <c r="B138" s="63">
        <v>0.49484183781866142</v>
      </c>
      <c r="C138" s="59">
        <v>0.31043337802319682</v>
      </c>
      <c r="D138" s="59">
        <v>0.12067810510233951</v>
      </c>
      <c r="E138" s="59">
        <v>9.2369159701704326E-2</v>
      </c>
      <c r="F138" s="59">
        <v>0.1515063184280154</v>
      </c>
      <c r="G138" s="59">
        <v>0.1646971542648589</v>
      </c>
      <c r="H138" s="59">
        <v>-0.16339321666529669</v>
      </c>
      <c r="I138" s="60">
        <v>-0.17113273722031419</v>
      </c>
      <c r="J138" s="53">
        <v>0.2555940760177362</v>
      </c>
      <c r="K138" s="54">
        <v>0.5</v>
      </c>
    </row>
  </sheetData>
  <mergeCells count="2">
    <mergeCell ref="A122:K122"/>
    <mergeCell ref="J1:Q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efficient frontier template</vt:lpstr>
      <vt:lpstr>example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aaa</dc:creator>
  <cp:lastModifiedBy>m f</cp:lastModifiedBy>
  <dcterms:created xsi:type="dcterms:W3CDTF">2015-04-04T07:01:41Z</dcterms:created>
  <dcterms:modified xsi:type="dcterms:W3CDTF">2026-02-12T07:49:02Z</dcterms:modified>
</cp:coreProperties>
</file>