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" windowWidth="19020" windowHeight="11760" activeTab="6"/>
  </bookViews>
  <sheets>
    <sheet name="exxon" sheetId="2" r:id="rId1"/>
    <sheet name="ford" sheetId="3" r:id="rId2"/>
    <sheet name="aapl" sheetId="4" r:id="rId3"/>
    <sheet name="goog" sheetId="5" r:id="rId4"/>
    <sheet name="ge" sheetId="8" r:id="rId5"/>
    <sheet name="wmt" sheetId="6" r:id="rId6"/>
    <sheet name="all" sheetId="7" r:id="rId7"/>
    <sheet name="graph" sheetId="9" r:id="rId8"/>
  </sheets>
  <calcPr calcId="125725"/>
</workbook>
</file>

<file path=xl/calcChain.xml><?xml version="1.0" encoding="utf-8"?>
<calcChain xmlns="http://schemas.openxmlformats.org/spreadsheetml/2006/main">
  <c r="M69" i="7"/>
  <c r="M70"/>
  <c r="H68"/>
  <c r="M67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4"/>
  <c r="L70"/>
  <c r="L69"/>
  <c r="L68"/>
  <c r="K68"/>
  <c r="K69" s="1"/>
  <c r="L6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4"/>
  <c r="K67" s="1"/>
  <c r="J70"/>
  <c r="J69"/>
  <c r="J68"/>
  <c r="J67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4"/>
  <c r="I70"/>
  <c r="H70"/>
  <c r="I69"/>
  <c r="I68"/>
  <c r="I67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4"/>
  <c r="H69"/>
  <c r="H67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4"/>
  <c r="B65"/>
  <c r="B66" s="1"/>
  <c r="B64"/>
  <c r="G64"/>
  <c r="G65" s="1"/>
  <c r="G66" s="1"/>
  <c r="F64"/>
  <c r="E3" i="8"/>
  <c r="D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3"/>
  <c r="K70" i="7" l="1"/>
  <c r="D64"/>
  <c r="E64"/>
  <c r="D65"/>
  <c r="E65"/>
  <c r="E66" s="1"/>
  <c r="F65"/>
  <c r="F66" s="1"/>
  <c r="D66"/>
  <c r="C64"/>
  <c r="C65" s="1"/>
  <c r="C66" s="1"/>
  <c r="E3" i="6"/>
  <c r="D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3"/>
  <c r="E2" i="5"/>
  <c r="D2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3"/>
  <c r="E3" i="4"/>
  <c r="D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3"/>
  <c r="E3" i="3"/>
  <c r="D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3"/>
  <c r="E3" i="2"/>
  <c r="D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3"/>
</calcChain>
</file>

<file path=xl/sharedStrings.xml><?xml version="1.0" encoding="utf-8"?>
<sst xmlns="http://schemas.openxmlformats.org/spreadsheetml/2006/main" count="70" uniqueCount="31">
  <si>
    <t>Date</t>
  </si>
  <si>
    <t>Adj Close*</t>
  </si>
  <si>
    <t>return</t>
  </si>
  <si>
    <t>average</t>
  </si>
  <si>
    <t>standard deviation(risk)</t>
  </si>
  <si>
    <t>standard deviation</t>
  </si>
  <si>
    <t>return_wmt</t>
  </si>
  <si>
    <t>return_goog</t>
  </si>
  <si>
    <t>return_aapl</t>
  </si>
  <si>
    <t>return_ford</t>
  </si>
  <si>
    <t>return_exxon</t>
  </si>
  <si>
    <t>risk reward ratio</t>
  </si>
  <si>
    <t>Adj Close</t>
  </si>
  <si>
    <t>return_ge</t>
  </si>
  <si>
    <t>individual stock</t>
  </si>
  <si>
    <t>return(goog_wmt)</t>
  </si>
  <si>
    <t>return(goog_aapl)</t>
  </si>
  <si>
    <t>return(goog_exxon)</t>
  </si>
  <si>
    <t>return(goog_ge)</t>
  </si>
  <si>
    <t>return(goog_ford)</t>
  </si>
  <si>
    <t>average_portfolio</t>
  </si>
  <si>
    <t>correlation_portfolio</t>
  </si>
  <si>
    <t>std_portfolio</t>
  </si>
  <si>
    <t>risk reward portfolio</t>
  </si>
  <si>
    <t>Portfolio - two stocks</t>
  </si>
  <si>
    <t>CAPM</t>
  </si>
  <si>
    <t>return_SP500</t>
  </si>
  <si>
    <t>Portfolio - six stocks</t>
  </si>
  <si>
    <t>Return(all six stocks)</t>
  </si>
  <si>
    <t>Average</t>
  </si>
  <si>
    <t>Standard deviation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</si>
</sst>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65"/>
      <color theme="1"/>
      <name val="Arial"/>
      <family val="2"/>
    </font>
    <font>
      <b/>
      <sz val="8.65"/>
      <color theme="1"/>
      <name val="Arial"/>
      <family val="2"/>
    </font>
    <font>
      <b/>
      <sz val="15"/>
      <color theme="1"/>
      <name val="Calibri"/>
      <family val="2"/>
      <scheme val="minor"/>
    </font>
    <font>
      <u/>
      <sz val="8.6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right" vertical="center" wrapText="1"/>
    </xf>
    <xf numFmtId="1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3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3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4" fillId="0" borderId="0" xfId="0" applyNumberFormat="1" applyFont="1"/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0" fillId="0" borderId="2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Standard deviation and return</a:t>
            </a:r>
          </a:p>
          <a:p>
            <a:pPr>
              <a:defRPr/>
            </a:pPr>
            <a:r>
              <a:rPr lang="en-US"/>
              <a:t>x: return; y: standard deviation</a:t>
            </a:r>
          </a:p>
          <a:p>
            <a:pPr>
              <a:defRPr/>
            </a:pP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8.9678042941088457E-2"/>
          <c:y val="0.28728018372703412"/>
          <c:w val="0.69674823774917194"/>
          <c:h val="0.58285104986876646"/>
        </c:manualLayout>
      </c:layout>
      <c:scatterChart>
        <c:scatterStyle val="lineMarker"/>
        <c:ser>
          <c:idx val="0"/>
          <c:order val="0"/>
          <c:tx>
            <c:strRef>
              <c:f>graph!$C$1</c:f>
              <c:strCache>
                <c:ptCount val="1"/>
                <c:pt idx="0">
                  <c:v>Standard deviation</c:v>
                </c:pt>
              </c:strCache>
            </c:strRef>
          </c:tx>
          <c:spPr>
            <a:ln w="28575">
              <a:noFill/>
            </a:ln>
          </c:spPr>
          <c:xVal>
            <c:numRef>
              <c:f>graph!$B$2:$B$13</c:f>
              <c:numCache>
                <c:formatCode>0.0000</c:formatCode>
                <c:ptCount val="12"/>
                <c:pt idx="0">
                  <c:v>1.638817442177019E-2</c:v>
                </c:pt>
                <c:pt idx="1">
                  <c:v>6.3283686448141249E-3</c:v>
                </c:pt>
                <c:pt idx="2">
                  <c:v>2.855864367896414E-2</c:v>
                </c:pt>
                <c:pt idx="3">
                  <c:v>3.904695508262597E-2</c:v>
                </c:pt>
                <c:pt idx="4">
                  <c:v>5.1367915324636425E-3</c:v>
                </c:pt>
                <c:pt idx="5">
                  <c:v>7.1879892270765074E-3</c:v>
                </c:pt>
                <c:pt idx="6">
                  <c:v>1.1358271533292158E-2</c:v>
                </c:pt>
                <c:pt idx="7">
                  <c:v>2.2473409050367162E-2</c:v>
                </c:pt>
                <c:pt idx="8">
                  <c:v>1.0762482977116912E-2</c:v>
                </c:pt>
                <c:pt idx="9">
                  <c:v>1.1788081824423346E-2</c:v>
                </c:pt>
                <c:pt idx="10">
                  <c:v>2.7717564752198078E-2</c:v>
                </c:pt>
                <c:pt idx="11">
                  <c:v>1.7107820431285763E-2</c:v>
                </c:pt>
              </c:numCache>
            </c:numRef>
          </c:xVal>
          <c:yVal>
            <c:numRef>
              <c:f>graph!$C$2:$C$13</c:f>
              <c:numCache>
                <c:formatCode>0.0000</c:formatCode>
                <c:ptCount val="12"/>
                <c:pt idx="0">
                  <c:v>7.9923097793607095E-2</c:v>
                </c:pt>
                <c:pt idx="1">
                  <c:v>4.7435957272940373E-2</c:v>
                </c:pt>
                <c:pt idx="2">
                  <c:v>8.0332744392151878E-2</c:v>
                </c:pt>
                <c:pt idx="3">
                  <c:v>0.21186227705341115</c:v>
                </c:pt>
                <c:pt idx="4">
                  <c:v>4.723296441761881E-2</c:v>
                </c:pt>
                <c:pt idx="5">
                  <c:v>0.10412529290154593</c:v>
                </c:pt>
                <c:pt idx="6">
                  <c:v>4.9465899225266598E-2</c:v>
                </c:pt>
                <c:pt idx="7">
                  <c:v>6.9469467081576419E-2</c:v>
                </c:pt>
                <c:pt idx="8">
                  <c:v>5.221615144778842E-2</c:v>
                </c:pt>
                <c:pt idx="9">
                  <c:v>7.7562932355902864E-2</c:v>
                </c:pt>
                <c:pt idx="10">
                  <c:v>0.12280687021444073</c:v>
                </c:pt>
                <c:pt idx="11">
                  <c:v>6.7083973721945467E-2</c:v>
                </c:pt>
              </c:numCache>
            </c:numRef>
          </c:yVal>
        </c:ser>
        <c:axId val="260468736"/>
        <c:axId val="260278528"/>
      </c:scatterChart>
      <c:valAx>
        <c:axId val="260468736"/>
        <c:scaling>
          <c:orientation val="minMax"/>
        </c:scaling>
        <c:axPos val="b"/>
        <c:numFmt formatCode="0.0000" sourceLinked="1"/>
        <c:tickLblPos val="nextTo"/>
        <c:crossAx val="260278528"/>
        <c:crosses val="autoZero"/>
        <c:crossBetween val="midCat"/>
      </c:valAx>
      <c:valAx>
        <c:axId val="260278528"/>
        <c:scaling>
          <c:orientation val="minMax"/>
        </c:scaling>
        <c:axPos val="l"/>
        <c:majorGridlines/>
        <c:numFmt formatCode="0.0000" sourceLinked="1"/>
        <c:tickLblPos val="nextTo"/>
        <c:crossAx val="2604687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450541717724421"/>
          <c:y val="0.58071084864391953"/>
          <c:w val="0.19316792642830277"/>
          <c:h val="0.24112459900845729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380999</xdr:colOff>
      <xdr:row>0</xdr:row>
      <xdr:rowOff>171450</xdr:rowOff>
    </xdr:from>
    <xdr:to>
      <xdr:col>8</xdr:col>
      <xdr:colOff>1104900</xdr:colOff>
      <xdr:row>23</xdr:row>
      <xdr:rowOff>28575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2"/>
  <sheetViews>
    <sheetView zoomScale="140" zoomScaleNormal="140" workbookViewId="0">
      <selection activeCell="E10" sqref="E10"/>
    </sheetView>
  </sheetViews>
  <sheetFormatPr defaultRowHeight="15"/>
  <sheetData>
    <row r="1" spans="1:5" ht="24">
      <c r="A1" s="1" t="s">
        <v>0</v>
      </c>
      <c r="B1" s="1" t="s">
        <v>1</v>
      </c>
      <c r="C1" t="s">
        <v>2</v>
      </c>
      <c r="D1" t="s">
        <v>3</v>
      </c>
      <c r="E1" t="s">
        <v>4</v>
      </c>
    </row>
    <row r="2" spans="1:5">
      <c r="A2" s="2">
        <v>39700</v>
      </c>
      <c r="B2" s="3">
        <v>68.61</v>
      </c>
    </row>
    <row r="3" spans="1:5" ht="15" customHeight="1">
      <c r="A3" s="2">
        <v>39722</v>
      </c>
      <c r="B3" s="3">
        <v>65.48</v>
      </c>
      <c r="C3">
        <f>(B3-B2)/B2</f>
        <v>-4.562017198659081E-2</v>
      </c>
      <c r="D3">
        <f>AVERAGE(C3:C62)</f>
        <v>5.1367915324636425E-3</v>
      </c>
      <c r="E3">
        <f>STDEV(C3:C62)</f>
        <v>4.7631561901349394E-2</v>
      </c>
    </row>
    <row r="4" spans="1:5">
      <c r="A4" s="2">
        <v>39755</v>
      </c>
      <c r="B4" s="3">
        <v>71.22</v>
      </c>
      <c r="C4">
        <f t="shared" ref="C4:C62" si="0">(B4-B3)/B3</f>
        <v>8.7660354306658445E-2</v>
      </c>
    </row>
    <row r="5" spans="1:5">
      <c r="A5" s="2">
        <v>39783</v>
      </c>
      <c r="B5" s="3">
        <v>70.930000000000007</v>
      </c>
      <c r="C5">
        <f t="shared" si="0"/>
        <v>-4.0718899185620896E-3</v>
      </c>
    </row>
    <row r="6" spans="1:5">
      <c r="A6" s="2">
        <v>39815</v>
      </c>
      <c r="B6" s="3">
        <v>67.959999999999994</v>
      </c>
      <c r="C6">
        <f t="shared" si="0"/>
        <v>-4.1872268433667176E-2</v>
      </c>
    </row>
    <row r="7" spans="1:5" ht="15" customHeight="1">
      <c r="A7" s="2">
        <v>39846</v>
      </c>
      <c r="B7" s="3">
        <v>60.64</v>
      </c>
      <c r="C7">
        <f t="shared" si="0"/>
        <v>-0.10771041789287808</v>
      </c>
    </row>
    <row r="8" spans="1:5">
      <c r="A8" s="2">
        <v>39874</v>
      </c>
      <c r="B8" s="3">
        <v>60.81</v>
      </c>
      <c r="C8">
        <f t="shared" si="0"/>
        <v>2.8034300791557011E-3</v>
      </c>
    </row>
    <row r="9" spans="1:5">
      <c r="A9" s="2">
        <v>39904</v>
      </c>
      <c r="B9" s="3">
        <v>59.54</v>
      </c>
      <c r="C9">
        <f t="shared" si="0"/>
        <v>-2.0884722907416595E-2</v>
      </c>
    </row>
    <row r="10" spans="1:5">
      <c r="A10" s="2">
        <v>39934</v>
      </c>
      <c r="B10" s="3">
        <v>62.3</v>
      </c>
      <c r="C10">
        <f t="shared" si="0"/>
        <v>4.635539133355724E-2</v>
      </c>
    </row>
    <row r="11" spans="1:5" ht="15" customHeight="1">
      <c r="A11" s="2">
        <v>39965</v>
      </c>
      <c r="B11" s="3">
        <v>62.8</v>
      </c>
      <c r="C11">
        <f t="shared" si="0"/>
        <v>8.0256821829855548E-3</v>
      </c>
    </row>
    <row r="12" spans="1:5">
      <c r="A12" s="2">
        <v>39995</v>
      </c>
      <c r="B12" s="3">
        <v>63.23</v>
      </c>
      <c r="C12">
        <f t="shared" si="0"/>
        <v>6.8471337579617793E-3</v>
      </c>
    </row>
    <row r="13" spans="1:5">
      <c r="A13" s="2">
        <v>40028</v>
      </c>
      <c r="B13" s="3">
        <v>62.5</v>
      </c>
      <c r="C13">
        <f t="shared" si="0"/>
        <v>-1.1545152617428387E-2</v>
      </c>
    </row>
    <row r="14" spans="1:5">
      <c r="A14" s="2">
        <v>40057</v>
      </c>
      <c r="B14" s="3">
        <v>62.01</v>
      </c>
      <c r="C14">
        <f t="shared" si="0"/>
        <v>-7.840000000000031E-3</v>
      </c>
    </row>
    <row r="15" spans="1:5" ht="15" customHeight="1">
      <c r="A15" s="2">
        <v>40087</v>
      </c>
      <c r="B15" s="3">
        <v>64.78</v>
      </c>
      <c r="C15">
        <f t="shared" si="0"/>
        <v>4.4670214481535291E-2</v>
      </c>
    </row>
    <row r="16" spans="1:5">
      <c r="A16" s="2">
        <v>40119</v>
      </c>
      <c r="B16" s="3">
        <v>68.25</v>
      </c>
      <c r="C16">
        <f t="shared" si="0"/>
        <v>5.3565915405989484E-2</v>
      </c>
    </row>
    <row r="17" spans="1:3">
      <c r="A17" s="2">
        <v>40148</v>
      </c>
      <c r="B17" s="3">
        <v>61.99</v>
      </c>
      <c r="C17">
        <f t="shared" si="0"/>
        <v>-9.1721611721611696E-2</v>
      </c>
    </row>
    <row r="18" spans="1:3">
      <c r="A18" s="2">
        <v>40182</v>
      </c>
      <c r="B18" s="3">
        <v>58.57</v>
      </c>
      <c r="C18">
        <f t="shared" si="0"/>
        <v>-5.5170188740119398E-2</v>
      </c>
    </row>
    <row r="19" spans="1:3" ht="15" customHeight="1">
      <c r="A19" s="2">
        <v>40210</v>
      </c>
      <c r="B19" s="3">
        <v>59.48</v>
      </c>
      <c r="C19">
        <f t="shared" si="0"/>
        <v>1.5536964316202776E-2</v>
      </c>
    </row>
    <row r="20" spans="1:3">
      <c r="A20" s="2">
        <v>40238</v>
      </c>
      <c r="B20" s="3">
        <v>61.29</v>
      </c>
      <c r="C20">
        <f t="shared" si="0"/>
        <v>3.0430396772024249E-2</v>
      </c>
    </row>
    <row r="21" spans="1:3">
      <c r="A21" s="2">
        <v>40269</v>
      </c>
      <c r="B21" s="3">
        <v>62.01</v>
      </c>
      <c r="C21">
        <f t="shared" si="0"/>
        <v>1.1747430249632875E-2</v>
      </c>
    </row>
    <row r="22" spans="1:3">
      <c r="A22" s="2">
        <v>40301</v>
      </c>
      <c r="B22" s="3">
        <v>55.7</v>
      </c>
      <c r="C22">
        <f t="shared" si="0"/>
        <v>-0.10175778100306394</v>
      </c>
    </row>
    <row r="23" spans="1:3" ht="15" customHeight="1">
      <c r="A23" s="2">
        <v>40330</v>
      </c>
      <c r="B23" s="3">
        <v>52.58</v>
      </c>
      <c r="C23">
        <f t="shared" si="0"/>
        <v>-5.6014362657091643E-2</v>
      </c>
    </row>
    <row r="24" spans="1:3">
      <c r="A24" s="2">
        <v>40360</v>
      </c>
      <c r="B24" s="3">
        <v>54.98</v>
      </c>
      <c r="C24">
        <f t="shared" si="0"/>
        <v>4.5644731837200428E-2</v>
      </c>
    </row>
    <row r="25" spans="1:3">
      <c r="A25" s="2">
        <v>40392</v>
      </c>
      <c r="B25" s="3">
        <v>54.84</v>
      </c>
      <c r="C25">
        <f t="shared" si="0"/>
        <v>-2.5463805020006086E-3</v>
      </c>
    </row>
    <row r="26" spans="1:3">
      <c r="A26" s="2">
        <v>40422</v>
      </c>
      <c r="B26" s="3">
        <v>57.33</v>
      </c>
      <c r="C26">
        <f t="shared" si="0"/>
        <v>4.5404814004376272E-2</v>
      </c>
    </row>
    <row r="27" spans="1:3" ht="15" customHeight="1">
      <c r="A27" s="2">
        <v>40452</v>
      </c>
      <c r="B27" s="3">
        <v>61.69</v>
      </c>
      <c r="C27">
        <f t="shared" si="0"/>
        <v>7.6050933193790332E-2</v>
      </c>
    </row>
    <row r="28" spans="1:3">
      <c r="A28" s="2">
        <v>40483</v>
      </c>
      <c r="B28" s="3">
        <v>64.95</v>
      </c>
      <c r="C28">
        <f t="shared" si="0"/>
        <v>5.2844869508834581E-2</v>
      </c>
    </row>
    <row r="29" spans="1:3">
      <c r="A29" s="2">
        <v>40513</v>
      </c>
      <c r="B29" s="3">
        <v>68.27</v>
      </c>
      <c r="C29">
        <f t="shared" si="0"/>
        <v>5.1116243264049163E-2</v>
      </c>
    </row>
    <row r="30" spans="1:3">
      <c r="A30" s="2">
        <v>40546</v>
      </c>
      <c r="B30" s="3">
        <v>75.33</v>
      </c>
      <c r="C30">
        <f t="shared" si="0"/>
        <v>0.10341291929105029</v>
      </c>
    </row>
    <row r="31" spans="1:3" ht="15" customHeight="1">
      <c r="A31" s="2">
        <v>40575</v>
      </c>
      <c r="B31" s="3">
        <v>80.28</v>
      </c>
      <c r="C31">
        <f t="shared" si="0"/>
        <v>6.5710872162485098E-2</v>
      </c>
    </row>
    <row r="32" spans="1:3">
      <c r="A32" s="2">
        <v>40603</v>
      </c>
      <c r="B32" s="3">
        <v>78.959999999999994</v>
      </c>
      <c r="C32">
        <f t="shared" si="0"/>
        <v>-1.6442451420029987E-2</v>
      </c>
    </row>
    <row r="33" spans="1:3">
      <c r="A33" s="2">
        <v>40634</v>
      </c>
      <c r="B33" s="3">
        <v>82.58</v>
      </c>
      <c r="C33">
        <f t="shared" si="0"/>
        <v>4.5845997973657612E-2</v>
      </c>
    </row>
    <row r="34" spans="1:3">
      <c r="A34" s="2">
        <v>40665</v>
      </c>
      <c r="B34" s="3">
        <v>78.790000000000006</v>
      </c>
      <c r="C34">
        <f t="shared" si="0"/>
        <v>-4.58948898038265E-2</v>
      </c>
    </row>
    <row r="35" spans="1:3" ht="15" customHeight="1">
      <c r="A35" s="2">
        <v>40695</v>
      </c>
      <c r="B35" s="3">
        <v>76.819999999999993</v>
      </c>
      <c r="C35">
        <f t="shared" si="0"/>
        <v>-2.5003172991496545E-2</v>
      </c>
    </row>
    <row r="36" spans="1:3">
      <c r="A36" s="2">
        <v>40725</v>
      </c>
      <c r="B36" s="3">
        <v>75.319999999999993</v>
      </c>
      <c r="C36">
        <f t="shared" si="0"/>
        <v>-1.9526165061181985E-2</v>
      </c>
    </row>
    <row r="37" spans="1:3">
      <c r="A37" s="2">
        <v>40756</v>
      </c>
      <c r="B37" s="3">
        <v>70.33</v>
      </c>
      <c r="C37">
        <f t="shared" si="0"/>
        <v>-6.6250663834306889E-2</v>
      </c>
    </row>
    <row r="38" spans="1:3">
      <c r="A38" s="2">
        <v>40787</v>
      </c>
      <c r="B38" s="3">
        <v>69.010000000000005</v>
      </c>
      <c r="C38">
        <f t="shared" si="0"/>
        <v>-1.8768662021896677E-2</v>
      </c>
    </row>
    <row r="39" spans="1:3" ht="15" customHeight="1">
      <c r="A39" s="2">
        <v>40819</v>
      </c>
      <c r="B39" s="3">
        <v>74.2</v>
      </c>
      <c r="C39">
        <f t="shared" si="0"/>
        <v>7.5206491812780718E-2</v>
      </c>
    </row>
    <row r="40" spans="1:3">
      <c r="A40" s="2">
        <v>40848</v>
      </c>
      <c r="B40" s="3">
        <v>76.89</v>
      </c>
      <c r="C40">
        <f t="shared" si="0"/>
        <v>3.6253369272237164E-2</v>
      </c>
    </row>
    <row r="41" spans="1:3">
      <c r="A41" s="2">
        <v>40878</v>
      </c>
      <c r="B41" s="3">
        <v>81.010000000000005</v>
      </c>
      <c r="C41">
        <f t="shared" si="0"/>
        <v>5.3583040707504283E-2</v>
      </c>
    </row>
    <row r="42" spans="1:3">
      <c r="A42" s="2">
        <v>40911</v>
      </c>
      <c r="B42" s="3">
        <v>80.040000000000006</v>
      </c>
      <c r="C42">
        <f t="shared" si="0"/>
        <v>-1.1973830391309699E-2</v>
      </c>
    </row>
    <row r="43" spans="1:3" ht="15" customHeight="1">
      <c r="A43" s="2">
        <v>40940</v>
      </c>
      <c r="B43" s="3">
        <v>83.13</v>
      </c>
      <c r="C43">
        <f t="shared" si="0"/>
        <v>3.8605697151424152E-2</v>
      </c>
    </row>
    <row r="44" spans="1:3">
      <c r="A44" s="2">
        <v>40969</v>
      </c>
      <c r="B44" s="3">
        <v>83.35</v>
      </c>
      <c r="C44">
        <f t="shared" si="0"/>
        <v>2.6464573559485008E-3</v>
      </c>
    </row>
    <row r="45" spans="1:3">
      <c r="A45" s="2">
        <v>41001</v>
      </c>
      <c r="B45" s="3">
        <v>82.98</v>
      </c>
      <c r="C45">
        <f t="shared" si="0"/>
        <v>-4.4391121775643715E-3</v>
      </c>
    </row>
    <row r="46" spans="1:3">
      <c r="A46" s="2">
        <v>41030</v>
      </c>
      <c r="B46" s="3">
        <v>76.09</v>
      </c>
      <c r="C46">
        <f t="shared" si="0"/>
        <v>-8.3032055917088454E-2</v>
      </c>
    </row>
    <row r="47" spans="1:3" ht="15" customHeight="1">
      <c r="A47" s="2">
        <v>41061</v>
      </c>
      <c r="B47" s="3">
        <v>82.8</v>
      </c>
      <c r="C47">
        <f t="shared" si="0"/>
        <v>8.8185044026810266E-2</v>
      </c>
    </row>
    <row r="48" spans="1:3">
      <c r="A48" s="2">
        <v>41092</v>
      </c>
      <c r="B48" s="3">
        <v>84.04</v>
      </c>
      <c r="C48">
        <f t="shared" si="0"/>
        <v>1.497584541062813E-2</v>
      </c>
    </row>
    <row r="49" spans="1:3">
      <c r="A49" s="2">
        <v>41122</v>
      </c>
      <c r="B49" s="3">
        <v>85.03</v>
      </c>
      <c r="C49">
        <f t="shared" si="0"/>
        <v>1.1780104712041823E-2</v>
      </c>
    </row>
    <row r="50" spans="1:3">
      <c r="A50" s="2">
        <v>41156</v>
      </c>
      <c r="B50" s="3">
        <v>89.07</v>
      </c>
      <c r="C50">
        <f t="shared" si="0"/>
        <v>4.7512642596730471E-2</v>
      </c>
    </row>
    <row r="51" spans="1:3" ht="15" customHeight="1">
      <c r="A51" s="2">
        <v>41183</v>
      </c>
      <c r="B51" s="3">
        <v>88.8</v>
      </c>
      <c r="C51">
        <f t="shared" si="0"/>
        <v>-3.0313236780060183E-3</v>
      </c>
    </row>
    <row r="52" spans="1:3">
      <c r="A52" s="2">
        <v>41214</v>
      </c>
      <c r="B52" s="3">
        <v>86.38</v>
      </c>
      <c r="C52">
        <f t="shared" si="0"/>
        <v>-2.7252252252252272E-2</v>
      </c>
    </row>
    <row r="53" spans="1:3">
      <c r="A53" s="2">
        <v>41246</v>
      </c>
      <c r="B53" s="3">
        <v>84.82</v>
      </c>
      <c r="C53">
        <f t="shared" si="0"/>
        <v>-1.8059736050011602E-2</v>
      </c>
    </row>
    <row r="54" spans="1:3">
      <c r="A54" s="2">
        <v>41276</v>
      </c>
      <c r="B54" s="3">
        <v>88.18</v>
      </c>
      <c r="C54">
        <f t="shared" si="0"/>
        <v>3.9613298750294908E-2</v>
      </c>
    </row>
    <row r="55" spans="1:3" ht="15" customHeight="1">
      <c r="A55" s="2">
        <v>41306</v>
      </c>
      <c r="B55" s="3">
        <v>88.32</v>
      </c>
      <c r="C55">
        <f t="shared" si="0"/>
        <v>1.5876616012699745E-3</v>
      </c>
    </row>
    <row r="56" spans="1:3">
      <c r="A56" s="2">
        <v>41334</v>
      </c>
      <c r="B56" s="3">
        <v>88.88</v>
      </c>
      <c r="C56">
        <f t="shared" si="0"/>
        <v>6.340579710144954E-3</v>
      </c>
    </row>
    <row r="57" spans="1:3">
      <c r="A57" s="2">
        <v>41365</v>
      </c>
      <c r="B57" s="3">
        <v>87.77</v>
      </c>
      <c r="C57">
        <f t="shared" si="0"/>
        <v>-1.2488748874887483E-2</v>
      </c>
    </row>
    <row r="58" spans="1:3">
      <c r="A58" s="2">
        <v>41395</v>
      </c>
      <c r="B58" s="3">
        <v>89.85</v>
      </c>
      <c r="C58">
        <f t="shared" si="0"/>
        <v>2.3698302381223633E-2</v>
      </c>
    </row>
    <row r="59" spans="1:3" ht="15" customHeight="1">
      <c r="A59" s="2">
        <v>41428</v>
      </c>
      <c r="B59" s="3">
        <v>89.73</v>
      </c>
      <c r="C59">
        <f t="shared" si="0"/>
        <v>-1.3355592654422965E-3</v>
      </c>
    </row>
    <row r="60" spans="1:3">
      <c r="A60" s="2">
        <v>41456</v>
      </c>
      <c r="B60" s="3">
        <v>93.11</v>
      </c>
      <c r="C60">
        <f t="shared" si="0"/>
        <v>3.7668561239273327E-2</v>
      </c>
    </row>
    <row r="61" spans="1:3">
      <c r="A61" s="2">
        <v>41487</v>
      </c>
      <c r="B61" s="3">
        <v>87.16</v>
      </c>
      <c r="C61">
        <f t="shared" si="0"/>
        <v>-6.3902910535925284E-2</v>
      </c>
    </row>
    <row r="62" spans="1:3">
      <c r="A62" s="2">
        <v>41520</v>
      </c>
      <c r="B62" s="3">
        <v>87.25</v>
      </c>
      <c r="C62">
        <f t="shared" si="0"/>
        <v>1.0325837540156426E-3</v>
      </c>
    </row>
    <row r="63" spans="1:3" ht="15" customHeight="1">
      <c r="A63" s="2"/>
      <c r="B63" s="4"/>
    </row>
    <row r="64" spans="1:3">
      <c r="A64" s="2"/>
      <c r="B64" s="4"/>
    </row>
    <row r="65" spans="1:2">
      <c r="A65" s="2"/>
      <c r="B65" s="4"/>
    </row>
    <row r="66" spans="1:2">
      <c r="A66" s="2"/>
      <c r="B66" s="4"/>
    </row>
    <row r="67" spans="1:2" ht="15" customHeight="1">
      <c r="A67" s="2"/>
      <c r="B67" s="4"/>
    </row>
    <row r="68" spans="1:2">
      <c r="A68" s="2"/>
      <c r="B68" s="4"/>
    </row>
    <row r="69" spans="1:2">
      <c r="A69" s="2"/>
      <c r="B69" s="4"/>
    </row>
    <row r="70" spans="1:2">
      <c r="A70" s="2"/>
      <c r="B70" s="4"/>
    </row>
    <row r="71" spans="1:2" ht="15" customHeight="1">
      <c r="A71" s="2"/>
      <c r="B71" s="4"/>
    </row>
    <row r="72" spans="1:2">
      <c r="A72" s="2"/>
      <c r="B72" s="4"/>
    </row>
    <row r="73" spans="1:2">
      <c r="A73" s="2"/>
      <c r="B73" s="4"/>
    </row>
    <row r="74" spans="1:2">
      <c r="A74" s="2"/>
      <c r="B74" s="4"/>
    </row>
    <row r="75" spans="1:2" ht="15" customHeight="1">
      <c r="A75" s="2"/>
      <c r="B75" s="4"/>
    </row>
    <row r="76" spans="1:2">
      <c r="A76" s="2"/>
      <c r="B76" s="4"/>
    </row>
    <row r="77" spans="1:2">
      <c r="A77" s="2"/>
      <c r="B77" s="4"/>
    </row>
    <row r="78" spans="1:2">
      <c r="A78" s="2"/>
      <c r="B78" s="4"/>
    </row>
    <row r="79" spans="1:2" ht="15" customHeight="1">
      <c r="A79" s="2"/>
      <c r="B79" s="4"/>
    </row>
    <row r="80" spans="1:2">
      <c r="A80" s="2"/>
      <c r="B80" s="4"/>
    </row>
    <row r="81" spans="1:2">
      <c r="A81" s="2"/>
      <c r="B81" s="4"/>
    </row>
    <row r="82" spans="1:2">
      <c r="A82" s="2"/>
      <c r="B82" s="4"/>
    </row>
  </sheetData>
  <sortState ref="A2:B82">
    <sortCondition ref="A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9"/>
  <sheetViews>
    <sheetView workbookViewId="0">
      <selection sqref="A1:C1048576"/>
    </sheetView>
  </sheetViews>
  <sheetFormatPr defaultRowHeight="15"/>
  <sheetData>
    <row r="1" spans="1:5" ht="24">
      <c r="A1" s="1" t="s">
        <v>0</v>
      </c>
      <c r="B1" s="1" t="s">
        <v>1</v>
      </c>
      <c r="C1" t="s">
        <v>2</v>
      </c>
      <c r="D1" t="s">
        <v>3</v>
      </c>
      <c r="E1" t="s">
        <v>5</v>
      </c>
    </row>
    <row r="2" spans="1:5">
      <c r="A2" s="2">
        <v>39700</v>
      </c>
      <c r="B2" s="3">
        <v>5</v>
      </c>
    </row>
    <row r="3" spans="1:5">
      <c r="A3" s="2">
        <v>39722</v>
      </c>
      <c r="B3" s="3">
        <v>2.11</v>
      </c>
      <c r="C3">
        <f>(B3-B2)/B2</f>
        <v>-0.57800000000000007</v>
      </c>
      <c r="D3">
        <f>AVERAGE(C3:C62)</f>
        <v>3.904695508262597E-2</v>
      </c>
      <c r="E3">
        <f>STDEV(C3:C62)</f>
        <v>0.21365017606784228</v>
      </c>
    </row>
    <row r="4" spans="1:5" ht="15" customHeight="1">
      <c r="A4" s="2">
        <v>39755</v>
      </c>
      <c r="B4" s="3">
        <v>2.59</v>
      </c>
      <c r="C4">
        <f t="shared" ref="C4:C62" si="0">(B4-B3)/B3</f>
        <v>0.22748815165876779</v>
      </c>
    </row>
    <row r="5" spans="1:5">
      <c r="A5" s="2">
        <v>39783</v>
      </c>
      <c r="B5" s="3">
        <v>2.2000000000000002</v>
      </c>
      <c r="C5">
        <f t="shared" si="0"/>
        <v>-0.15057915057915047</v>
      </c>
    </row>
    <row r="6" spans="1:5">
      <c r="A6" s="2">
        <v>39815</v>
      </c>
      <c r="B6" s="3">
        <v>1.8</v>
      </c>
      <c r="C6">
        <f t="shared" si="0"/>
        <v>-0.18181818181818185</v>
      </c>
    </row>
    <row r="7" spans="1:5">
      <c r="A7" s="2">
        <v>39846</v>
      </c>
      <c r="B7" s="3">
        <v>1.92</v>
      </c>
      <c r="C7">
        <f t="shared" si="0"/>
        <v>6.6666666666666596E-2</v>
      </c>
    </row>
    <row r="8" spans="1:5" ht="15" customHeight="1">
      <c r="A8" s="2">
        <v>39874</v>
      </c>
      <c r="B8" s="3">
        <v>2.5299999999999998</v>
      </c>
      <c r="C8">
        <f t="shared" si="0"/>
        <v>0.31770833333333326</v>
      </c>
    </row>
    <row r="9" spans="1:5">
      <c r="A9" s="2">
        <v>39904</v>
      </c>
      <c r="B9" s="3">
        <v>5.75</v>
      </c>
      <c r="C9">
        <f t="shared" si="0"/>
        <v>1.2727272727272729</v>
      </c>
    </row>
    <row r="10" spans="1:5">
      <c r="A10" s="2">
        <v>39934</v>
      </c>
      <c r="B10" s="3">
        <v>5.53</v>
      </c>
      <c r="C10">
        <f t="shared" si="0"/>
        <v>-3.8260869565217348E-2</v>
      </c>
    </row>
    <row r="11" spans="1:5">
      <c r="A11" s="2">
        <v>39965</v>
      </c>
      <c r="B11" s="3">
        <v>5.84</v>
      </c>
      <c r="C11">
        <f t="shared" si="0"/>
        <v>5.6057866184448392E-2</v>
      </c>
    </row>
    <row r="12" spans="1:5" ht="15" customHeight="1">
      <c r="A12" s="2">
        <v>39995</v>
      </c>
      <c r="B12" s="3">
        <v>7.69</v>
      </c>
      <c r="C12">
        <f t="shared" si="0"/>
        <v>0.31678082191780832</v>
      </c>
    </row>
    <row r="13" spans="1:5">
      <c r="A13" s="2">
        <v>40028</v>
      </c>
      <c r="B13" s="3">
        <v>7.31</v>
      </c>
      <c r="C13">
        <f t="shared" si="0"/>
        <v>-4.9414824447334298E-2</v>
      </c>
    </row>
    <row r="14" spans="1:5">
      <c r="A14" s="2">
        <v>40057</v>
      </c>
      <c r="B14" s="3">
        <v>6.93</v>
      </c>
      <c r="C14">
        <f t="shared" si="0"/>
        <v>-5.1983584131326935E-2</v>
      </c>
    </row>
    <row r="15" spans="1:5">
      <c r="A15" s="2">
        <v>40087</v>
      </c>
      <c r="B15" s="3">
        <v>6.73</v>
      </c>
      <c r="C15">
        <f t="shared" si="0"/>
        <v>-2.8860028860028759E-2</v>
      </c>
    </row>
    <row r="16" spans="1:5" ht="15" customHeight="1">
      <c r="A16" s="2">
        <v>40119</v>
      </c>
      <c r="B16" s="3">
        <v>8.5500000000000007</v>
      </c>
      <c r="C16">
        <f t="shared" si="0"/>
        <v>0.27043090638930167</v>
      </c>
    </row>
    <row r="17" spans="1:3">
      <c r="A17" s="2">
        <v>40148</v>
      </c>
      <c r="B17" s="3">
        <v>9.6199999999999992</v>
      </c>
      <c r="C17">
        <f t="shared" si="0"/>
        <v>0.12514619883040917</v>
      </c>
    </row>
    <row r="18" spans="1:3">
      <c r="A18" s="2">
        <v>40182</v>
      </c>
      <c r="B18" s="3">
        <v>10.43</v>
      </c>
      <c r="C18">
        <f t="shared" si="0"/>
        <v>8.419958419958426E-2</v>
      </c>
    </row>
    <row r="19" spans="1:3">
      <c r="A19" s="2">
        <v>40210</v>
      </c>
      <c r="B19" s="3">
        <v>11.29</v>
      </c>
      <c r="C19">
        <f t="shared" si="0"/>
        <v>8.2454458293384422E-2</v>
      </c>
    </row>
    <row r="20" spans="1:3" ht="15" customHeight="1">
      <c r="A20" s="2">
        <v>40238</v>
      </c>
      <c r="B20" s="3">
        <v>12.09</v>
      </c>
      <c r="C20">
        <f t="shared" si="0"/>
        <v>7.0859167404783069E-2</v>
      </c>
    </row>
    <row r="21" spans="1:3">
      <c r="A21" s="2">
        <v>40269</v>
      </c>
      <c r="B21" s="3">
        <v>12.52</v>
      </c>
      <c r="C21">
        <f t="shared" si="0"/>
        <v>3.5566583953680703E-2</v>
      </c>
    </row>
    <row r="22" spans="1:3">
      <c r="A22" s="2">
        <v>40301</v>
      </c>
      <c r="B22" s="3">
        <v>11.28</v>
      </c>
      <c r="C22">
        <f t="shared" si="0"/>
        <v>-9.9041533546325902E-2</v>
      </c>
    </row>
    <row r="23" spans="1:3">
      <c r="A23" s="2">
        <v>40330</v>
      </c>
      <c r="B23" s="3">
        <v>9.69</v>
      </c>
      <c r="C23">
        <f t="shared" si="0"/>
        <v>-0.14095744680851063</v>
      </c>
    </row>
    <row r="24" spans="1:3" ht="15" customHeight="1">
      <c r="A24" s="2">
        <v>40360</v>
      </c>
      <c r="B24" s="3">
        <v>12.28</v>
      </c>
      <c r="C24">
        <f t="shared" si="0"/>
        <v>0.26728586171310631</v>
      </c>
    </row>
    <row r="25" spans="1:3">
      <c r="A25" s="2">
        <v>40392</v>
      </c>
      <c r="B25" s="3">
        <v>10.86</v>
      </c>
      <c r="C25">
        <f t="shared" si="0"/>
        <v>-0.11563517915309446</v>
      </c>
    </row>
    <row r="26" spans="1:3">
      <c r="A26" s="2">
        <v>40422</v>
      </c>
      <c r="B26" s="3">
        <v>11.77</v>
      </c>
      <c r="C26">
        <f t="shared" si="0"/>
        <v>8.3793738489871109E-2</v>
      </c>
    </row>
    <row r="27" spans="1:3">
      <c r="A27" s="2">
        <v>40452</v>
      </c>
      <c r="B27" s="3">
        <v>13.59</v>
      </c>
      <c r="C27">
        <f t="shared" si="0"/>
        <v>0.15463041631265934</v>
      </c>
    </row>
    <row r="28" spans="1:3" ht="15" customHeight="1">
      <c r="A28" s="2">
        <v>40483</v>
      </c>
      <c r="B28" s="3">
        <v>15.33</v>
      </c>
      <c r="C28">
        <f t="shared" si="0"/>
        <v>0.12803532008830024</v>
      </c>
    </row>
    <row r="29" spans="1:3" ht="15" customHeight="1">
      <c r="A29" s="2">
        <v>40513</v>
      </c>
      <c r="B29" s="3">
        <v>16.149999999999999</v>
      </c>
      <c r="C29">
        <f t="shared" si="0"/>
        <v>5.3489889106327362E-2</v>
      </c>
    </row>
    <row r="30" spans="1:3">
      <c r="A30" s="2">
        <v>40546</v>
      </c>
      <c r="B30" s="3">
        <v>15.34</v>
      </c>
      <c r="C30">
        <f t="shared" si="0"/>
        <v>-5.0154798761609831E-2</v>
      </c>
    </row>
    <row r="31" spans="1:3">
      <c r="A31" s="2">
        <v>40575</v>
      </c>
      <c r="B31" s="3">
        <v>14.47</v>
      </c>
      <c r="C31">
        <f t="shared" si="0"/>
        <v>-5.6714471968709206E-2</v>
      </c>
    </row>
    <row r="32" spans="1:3">
      <c r="A32" s="2">
        <v>40603</v>
      </c>
      <c r="B32" s="3">
        <v>14.34</v>
      </c>
      <c r="C32">
        <f t="shared" si="0"/>
        <v>-8.9841050449205786E-3</v>
      </c>
    </row>
    <row r="33" spans="1:3">
      <c r="A33" s="2">
        <v>40634</v>
      </c>
      <c r="B33" s="3">
        <v>14.88</v>
      </c>
      <c r="C33">
        <f t="shared" si="0"/>
        <v>3.765690376569044E-2</v>
      </c>
    </row>
    <row r="34" spans="1:3">
      <c r="A34" s="2">
        <v>40665</v>
      </c>
      <c r="B34" s="3">
        <v>14.35</v>
      </c>
      <c r="C34">
        <f t="shared" si="0"/>
        <v>-3.5618279569892546E-2</v>
      </c>
    </row>
    <row r="35" spans="1:3">
      <c r="A35" s="2">
        <v>40695</v>
      </c>
      <c r="B35" s="3">
        <v>13.26</v>
      </c>
      <c r="C35">
        <f t="shared" si="0"/>
        <v>-7.5958188153310097E-2</v>
      </c>
    </row>
    <row r="36" spans="1:3">
      <c r="A36" s="2">
        <v>40725</v>
      </c>
      <c r="B36" s="3">
        <v>11.74</v>
      </c>
      <c r="C36">
        <f t="shared" si="0"/>
        <v>-0.11463046757164401</v>
      </c>
    </row>
    <row r="37" spans="1:3">
      <c r="A37" s="2">
        <v>40756</v>
      </c>
      <c r="B37" s="3">
        <v>10.69</v>
      </c>
      <c r="C37">
        <f t="shared" si="0"/>
        <v>-8.9437819420783701E-2</v>
      </c>
    </row>
    <row r="38" spans="1:3">
      <c r="A38" s="2">
        <v>40787</v>
      </c>
      <c r="B38" s="3">
        <v>9.3000000000000007</v>
      </c>
      <c r="C38">
        <f t="shared" si="0"/>
        <v>-0.13002806361085115</v>
      </c>
    </row>
    <row r="39" spans="1:3">
      <c r="A39" s="2">
        <v>40819</v>
      </c>
      <c r="B39" s="3">
        <v>11.23</v>
      </c>
      <c r="C39">
        <f t="shared" si="0"/>
        <v>0.20752688172043007</v>
      </c>
    </row>
    <row r="40" spans="1:3">
      <c r="A40" s="2">
        <v>40848</v>
      </c>
      <c r="B40" s="3">
        <v>10.19</v>
      </c>
      <c r="C40">
        <f t="shared" si="0"/>
        <v>-9.2609082813891436E-2</v>
      </c>
    </row>
    <row r="41" spans="1:3">
      <c r="A41" s="2">
        <v>40878</v>
      </c>
      <c r="B41" s="3">
        <v>10.35</v>
      </c>
      <c r="C41">
        <f t="shared" si="0"/>
        <v>1.5701668302257131E-2</v>
      </c>
    </row>
    <row r="42" spans="1:3">
      <c r="A42" s="2">
        <v>40911</v>
      </c>
      <c r="B42" s="3">
        <v>11.99</v>
      </c>
      <c r="C42">
        <f t="shared" si="0"/>
        <v>0.1584541062801933</v>
      </c>
    </row>
    <row r="43" spans="1:3">
      <c r="A43" s="2">
        <v>40940</v>
      </c>
      <c r="B43" s="3">
        <v>11.95</v>
      </c>
      <c r="C43">
        <f t="shared" si="0"/>
        <v>-3.3361134278566242E-3</v>
      </c>
    </row>
    <row r="44" spans="1:3">
      <c r="A44" s="2">
        <v>40969</v>
      </c>
      <c r="B44" s="3">
        <v>12.05</v>
      </c>
      <c r="C44">
        <f t="shared" si="0"/>
        <v>8.3682008368202027E-3</v>
      </c>
    </row>
    <row r="45" spans="1:3">
      <c r="A45" s="2">
        <v>41001</v>
      </c>
      <c r="B45" s="3">
        <v>10.94</v>
      </c>
      <c r="C45">
        <f t="shared" si="0"/>
        <v>-9.2116182572614197E-2</v>
      </c>
    </row>
    <row r="46" spans="1:3">
      <c r="A46" s="2">
        <v>41030</v>
      </c>
      <c r="B46" s="3">
        <v>10.24</v>
      </c>
      <c r="C46">
        <f t="shared" si="0"/>
        <v>-6.3985374771480738E-2</v>
      </c>
    </row>
    <row r="47" spans="1:3">
      <c r="A47" s="2">
        <v>41061</v>
      </c>
      <c r="B47" s="3">
        <v>9.3000000000000007</v>
      </c>
      <c r="C47">
        <f t="shared" si="0"/>
        <v>-9.1796874999999944E-2</v>
      </c>
    </row>
    <row r="48" spans="1:3">
      <c r="A48" s="2">
        <v>41092</v>
      </c>
      <c r="B48" s="3">
        <v>8.9600000000000009</v>
      </c>
      <c r="C48">
        <f t="shared" si="0"/>
        <v>-3.6559139784946217E-2</v>
      </c>
    </row>
    <row r="49" spans="1:3">
      <c r="A49" s="2">
        <v>41122</v>
      </c>
      <c r="B49" s="3">
        <v>9.11</v>
      </c>
      <c r="C49">
        <f t="shared" si="0"/>
        <v>1.6741071428571268E-2</v>
      </c>
    </row>
    <row r="50" spans="1:3">
      <c r="A50" s="2">
        <v>41156</v>
      </c>
      <c r="B50" s="3">
        <v>9.61</v>
      </c>
      <c r="C50">
        <f t="shared" si="0"/>
        <v>5.4884742041712405E-2</v>
      </c>
    </row>
    <row r="51" spans="1:3">
      <c r="A51" s="2">
        <v>41183</v>
      </c>
      <c r="B51" s="3">
        <v>10.93</v>
      </c>
      <c r="C51">
        <f t="shared" si="0"/>
        <v>0.1373569198751301</v>
      </c>
    </row>
    <row r="52" spans="1:3">
      <c r="A52" s="2">
        <v>41214</v>
      </c>
      <c r="B52" s="3">
        <v>11.22</v>
      </c>
      <c r="C52">
        <f t="shared" si="0"/>
        <v>2.6532479414455711E-2</v>
      </c>
    </row>
    <row r="53" spans="1:3">
      <c r="A53" s="2">
        <v>41246</v>
      </c>
      <c r="B53" s="3">
        <v>12.69</v>
      </c>
      <c r="C53">
        <f t="shared" si="0"/>
        <v>0.13101604278074855</v>
      </c>
    </row>
    <row r="54" spans="1:3">
      <c r="A54" s="2">
        <v>41276</v>
      </c>
      <c r="B54" s="3">
        <v>12.78</v>
      </c>
      <c r="C54">
        <f t="shared" si="0"/>
        <v>7.0921985815602731E-3</v>
      </c>
    </row>
    <row r="55" spans="1:3">
      <c r="A55" s="2">
        <v>41306</v>
      </c>
      <c r="B55" s="3">
        <v>12.44</v>
      </c>
      <c r="C55">
        <f t="shared" si="0"/>
        <v>-2.6604068857589976E-2</v>
      </c>
    </row>
    <row r="56" spans="1:3">
      <c r="A56" s="2">
        <v>41334</v>
      </c>
      <c r="B56" s="3">
        <v>12.98</v>
      </c>
      <c r="C56">
        <f t="shared" si="0"/>
        <v>4.3408360128617436E-2</v>
      </c>
    </row>
    <row r="57" spans="1:3">
      <c r="A57" s="2">
        <v>41365</v>
      </c>
      <c r="B57" s="3">
        <v>13.53</v>
      </c>
      <c r="C57">
        <f t="shared" si="0"/>
        <v>4.2372881355932118E-2</v>
      </c>
    </row>
    <row r="58" spans="1:3">
      <c r="A58" s="2">
        <v>41395</v>
      </c>
      <c r="B58" s="3">
        <v>15.59</v>
      </c>
      <c r="C58">
        <f t="shared" si="0"/>
        <v>0.15225424981522548</v>
      </c>
    </row>
    <row r="59" spans="1:3">
      <c r="A59" s="2">
        <v>41428</v>
      </c>
      <c r="B59" s="3">
        <v>15.38</v>
      </c>
      <c r="C59">
        <f t="shared" si="0"/>
        <v>-1.3470173187940929E-2</v>
      </c>
    </row>
    <row r="60" spans="1:3">
      <c r="A60" s="2">
        <v>41456</v>
      </c>
      <c r="B60" s="3">
        <v>16.88</v>
      </c>
      <c r="C60">
        <f t="shared" si="0"/>
        <v>9.7529258777633174E-2</v>
      </c>
    </row>
    <row r="61" spans="1:3">
      <c r="A61" s="2">
        <v>41487</v>
      </c>
      <c r="B61" s="3">
        <v>16.190000000000001</v>
      </c>
      <c r="C61">
        <f t="shared" si="0"/>
        <v>-4.0876777251184701E-2</v>
      </c>
    </row>
    <row r="62" spans="1:3">
      <c r="A62" s="2">
        <v>41520</v>
      </c>
      <c r="B62" s="3">
        <v>17</v>
      </c>
      <c r="C62">
        <f t="shared" si="0"/>
        <v>5.0030883261272308E-2</v>
      </c>
    </row>
    <row r="63" spans="1:3">
      <c r="A63" s="2"/>
      <c r="B63" s="4"/>
    </row>
    <row r="64" spans="1:3">
      <c r="A64" s="2"/>
      <c r="B64" s="4"/>
    </row>
    <row r="65" spans="1:2">
      <c r="A65" s="2"/>
      <c r="B65" s="4"/>
    </row>
    <row r="66" spans="1:2">
      <c r="A66" s="2"/>
      <c r="B66" s="4"/>
    </row>
    <row r="67" spans="1:2">
      <c r="A67" s="2"/>
      <c r="B67" s="4"/>
    </row>
    <row r="68" spans="1:2">
      <c r="A68" s="2"/>
      <c r="B68" s="4"/>
    </row>
    <row r="69" spans="1:2">
      <c r="A69" s="2"/>
      <c r="B69" s="4"/>
    </row>
  </sheetData>
  <sortState ref="A2:C69">
    <sortCondition ref="A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7"/>
  <sheetViews>
    <sheetView workbookViewId="0">
      <selection sqref="A1:C1048576"/>
    </sheetView>
  </sheetViews>
  <sheetFormatPr defaultRowHeight="15"/>
  <sheetData>
    <row r="1" spans="1:5" ht="24">
      <c r="A1" s="1" t="s">
        <v>0</v>
      </c>
      <c r="B1" s="1" t="s">
        <v>1</v>
      </c>
      <c r="C1" t="s">
        <v>2</v>
      </c>
      <c r="D1" t="s">
        <v>3</v>
      </c>
      <c r="E1" t="s">
        <v>5</v>
      </c>
    </row>
    <row r="2" spans="1:5">
      <c r="A2" s="2">
        <v>39700</v>
      </c>
      <c r="B2" s="3">
        <v>110.54</v>
      </c>
    </row>
    <row r="3" spans="1:5" ht="15" customHeight="1">
      <c r="A3" s="2">
        <v>39722</v>
      </c>
      <c r="B3" s="3">
        <v>104.64</v>
      </c>
      <c r="C3">
        <f>(B3-B2)/B2</f>
        <v>-5.3374344128822193E-2</v>
      </c>
      <c r="D3">
        <f>AVERAGE(C3:C62)</f>
        <v>2.855864367896414E-2</v>
      </c>
      <c r="E3">
        <f>STDEV(C3:C62)</f>
        <v>8.1010669865826779E-2</v>
      </c>
    </row>
    <row r="4" spans="1:5">
      <c r="A4" s="2">
        <v>39755</v>
      </c>
      <c r="B4" s="3">
        <v>90.13</v>
      </c>
      <c r="C4">
        <f t="shared" ref="C4:C62" si="0">(B4-B3)/B3</f>
        <v>-0.13866590214067284</v>
      </c>
    </row>
    <row r="5" spans="1:5">
      <c r="A5" s="2">
        <v>39783</v>
      </c>
      <c r="B5" s="3">
        <v>83.01</v>
      </c>
      <c r="C5">
        <f t="shared" si="0"/>
        <v>-7.8997004327082995E-2</v>
      </c>
    </row>
    <row r="6" spans="1:5">
      <c r="A6" s="2">
        <v>39815</v>
      </c>
      <c r="B6" s="3">
        <v>87.66</v>
      </c>
      <c r="C6">
        <f t="shared" si="0"/>
        <v>5.60173473075532E-2</v>
      </c>
    </row>
    <row r="7" spans="1:5" ht="15" customHeight="1">
      <c r="A7" s="2">
        <v>39846</v>
      </c>
      <c r="B7" s="3">
        <v>86.86</v>
      </c>
      <c r="C7">
        <f t="shared" si="0"/>
        <v>-9.1261692904403054E-3</v>
      </c>
    </row>
    <row r="8" spans="1:5">
      <c r="A8" s="2">
        <v>39874</v>
      </c>
      <c r="B8" s="3">
        <v>102.23</v>
      </c>
      <c r="C8">
        <f t="shared" si="0"/>
        <v>0.17695141607183978</v>
      </c>
    </row>
    <row r="9" spans="1:5">
      <c r="A9" s="2">
        <v>39904</v>
      </c>
      <c r="B9" s="3">
        <v>122.38</v>
      </c>
      <c r="C9">
        <f t="shared" si="0"/>
        <v>0.19710456813068561</v>
      </c>
    </row>
    <row r="10" spans="1:5">
      <c r="A10" s="2">
        <v>39934</v>
      </c>
      <c r="B10" s="3">
        <v>132.08000000000001</v>
      </c>
      <c r="C10">
        <f t="shared" si="0"/>
        <v>7.9261317208694379E-2</v>
      </c>
    </row>
    <row r="11" spans="1:5" ht="15" customHeight="1">
      <c r="A11" s="2">
        <v>39965</v>
      </c>
      <c r="B11" s="3">
        <v>138.52000000000001</v>
      </c>
      <c r="C11">
        <f t="shared" si="0"/>
        <v>4.8758328285887317E-2</v>
      </c>
    </row>
    <row r="12" spans="1:5">
      <c r="A12" s="2">
        <v>39995</v>
      </c>
      <c r="B12" s="3">
        <v>158.91</v>
      </c>
      <c r="C12">
        <f t="shared" si="0"/>
        <v>0.14719896043892569</v>
      </c>
    </row>
    <row r="13" spans="1:5">
      <c r="A13" s="2">
        <v>40028</v>
      </c>
      <c r="B13" s="3">
        <v>163.59</v>
      </c>
      <c r="C13">
        <f t="shared" si="0"/>
        <v>2.9450632433452941E-2</v>
      </c>
    </row>
    <row r="14" spans="1:5">
      <c r="A14" s="2">
        <v>40057</v>
      </c>
      <c r="B14" s="3">
        <v>180.26</v>
      </c>
      <c r="C14">
        <f t="shared" si="0"/>
        <v>0.10190109419891183</v>
      </c>
    </row>
    <row r="15" spans="1:5" ht="15" customHeight="1">
      <c r="A15" s="2">
        <v>40087</v>
      </c>
      <c r="B15" s="3">
        <v>183.33</v>
      </c>
      <c r="C15">
        <f t="shared" si="0"/>
        <v>1.7030955286808064E-2</v>
      </c>
    </row>
    <row r="16" spans="1:5">
      <c r="A16" s="2">
        <v>40119</v>
      </c>
      <c r="B16" s="3">
        <v>194.42</v>
      </c>
      <c r="C16">
        <f t="shared" si="0"/>
        <v>6.049200894561705E-2</v>
      </c>
    </row>
    <row r="17" spans="1:3">
      <c r="A17" s="2">
        <v>40148</v>
      </c>
      <c r="B17" s="3">
        <v>204.95</v>
      </c>
      <c r="C17">
        <f t="shared" si="0"/>
        <v>5.4161094537599021E-2</v>
      </c>
    </row>
    <row r="18" spans="1:3">
      <c r="A18" s="2">
        <v>40182</v>
      </c>
      <c r="B18" s="3">
        <v>186.79</v>
      </c>
      <c r="C18">
        <f t="shared" si="0"/>
        <v>-8.8606977311539395E-2</v>
      </c>
    </row>
    <row r="19" spans="1:3" ht="15" customHeight="1">
      <c r="A19" s="2">
        <v>40210</v>
      </c>
      <c r="B19" s="3">
        <v>199</v>
      </c>
      <c r="C19">
        <f t="shared" si="0"/>
        <v>6.5367525028106471E-2</v>
      </c>
    </row>
    <row r="20" spans="1:3">
      <c r="A20" s="2">
        <v>40238</v>
      </c>
      <c r="B20" s="3">
        <v>228.55</v>
      </c>
      <c r="C20">
        <f t="shared" si="0"/>
        <v>0.14849246231155785</v>
      </c>
    </row>
    <row r="21" spans="1:3">
      <c r="A21" s="2">
        <v>40269</v>
      </c>
      <c r="B21" s="3">
        <v>253.92</v>
      </c>
      <c r="C21">
        <f t="shared" si="0"/>
        <v>0.11100415663968487</v>
      </c>
    </row>
    <row r="22" spans="1:3">
      <c r="A22" s="2">
        <v>40301</v>
      </c>
      <c r="B22" s="3">
        <v>249.83</v>
      </c>
      <c r="C22">
        <f t="shared" si="0"/>
        <v>-1.610743541272832E-2</v>
      </c>
    </row>
    <row r="23" spans="1:3">
      <c r="A23" s="2">
        <v>40330</v>
      </c>
      <c r="B23" s="3">
        <v>244.63</v>
      </c>
      <c r="C23">
        <f t="shared" si="0"/>
        <v>-2.0814153624464704E-2</v>
      </c>
    </row>
    <row r="24" spans="1:3">
      <c r="A24" s="2">
        <v>40360</v>
      </c>
      <c r="B24" s="3">
        <v>250.19</v>
      </c>
      <c r="C24">
        <f t="shared" si="0"/>
        <v>2.2728201774107847E-2</v>
      </c>
    </row>
    <row r="25" spans="1:3">
      <c r="A25" s="2">
        <v>40392</v>
      </c>
      <c r="B25" s="3">
        <v>236.43</v>
      </c>
      <c r="C25">
        <f t="shared" si="0"/>
        <v>-5.4998201366961076E-2</v>
      </c>
    </row>
    <row r="26" spans="1:3">
      <c r="A26" s="2">
        <v>40422</v>
      </c>
      <c r="B26" s="3">
        <v>275.95999999999998</v>
      </c>
      <c r="C26">
        <f t="shared" si="0"/>
        <v>0.16719536437846286</v>
      </c>
    </row>
    <row r="27" spans="1:3">
      <c r="A27" s="2">
        <v>40452</v>
      </c>
      <c r="B27" s="3">
        <v>292.72000000000003</v>
      </c>
      <c r="C27">
        <f t="shared" si="0"/>
        <v>6.0733439628931907E-2</v>
      </c>
    </row>
    <row r="28" spans="1:3">
      <c r="A28" s="2">
        <v>40483</v>
      </c>
      <c r="B28" s="3">
        <v>302.61</v>
      </c>
      <c r="C28">
        <f t="shared" si="0"/>
        <v>3.3786553703197546E-2</v>
      </c>
    </row>
    <row r="29" spans="1:3">
      <c r="A29" s="2">
        <v>40513</v>
      </c>
      <c r="B29" s="3">
        <v>313.70999999999998</v>
      </c>
      <c r="C29">
        <f t="shared" si="0"/>
        <v>3.6680876375532752E-2</v>
      </c>
    </row>
    <row r="30" spans="1:3">
      <c r="A30" s="2">
        <v>40546</v>
      </c>
      <c r="B30" s="3">
        <v>330.01</v>
      </c>
      <c r="C30">
        <f t="shared" si="0"/>
        <v>5.1958815466513701E-2</v>
      </c>
    </row>
    <row r="31" spans="1:3">
      <c r="A31" s="2">
        <v>40575</v>
      </c>
      <c r="B31" s="3">
        <v>343.52</v>
      </c>
      <c r="C31">
        <f t="shared" si="0"/>
        <v>4.0938153389291208E-2</v>
      </c>
    </row>
    <row r="32" spans="1:3">
      <c r="A32" s="2">
        <v>40603</v>
      </c>
      <c r="B32" s="3">
        <v>338.94</v>
      </c>
      <c r="C32">
        <f t="shared" si="0"/>
        <v>-1.3332557056357663E-2</v>
      </c>
    </row>
    <row r="33" spans="1:3">
      <c r="A33" s="2">
        <v>40634</v>
      </c>
      <c r="B33" s="3">
        <v>340.52</v>
      </c>
      <c r="C33">
        <f t="shared" si="0"/>
        <v>4.6615920221867706E-3</v>
      </c>
    </row>
    <row r="34" spans="1:3">
      <c r="A34" s="2">
        <v>40665</v>
      </c>
      <c r="B34" s="3">
        <v>338.28</v>
      </c>
      <c r="C34">
        <f t="shared" si="0"/>
        <v>-6.5781745565605815E-3</v>
      </c>
    </row>
    <row r="35" spans="1:3">
      <c r="A35" s="2">
        <v>40695</v>
      </c>
      <c r="B35" s="3">
        <v>326.45999999999998</v>
      </c>
      <c r="C35">
        <f t="shared" si="0"/>
        <v>-3.4941468605888593E-2</v>
      </c>
    </row>
    <row r="36" spans="1:3">
      <c r="A36" s="2">
        <v>40725</v>
      </c>
      <c r="B36" s="3">
        <v>379.76</v>
      </c>
      <c r="C36">
        <f t="shared" si="0"/>
        <v>0.16326655639282001</v>
      </c>
    </row>
    <row r="37" spans="1:3">
      <c r="A37" s="2">
        <v>40756</v>
      </c>
      <c r="B37" s="3">
        <v>374.27</v>
      </c>
      <c r="C37">
        <f t="shared" si="0"/>
        <v>-1.4456498841373523E-2</v>
      </c>
    </row>
    <row r="38" spans="1:3">
      <c r="A38" s="2">
        <v>40787</v>
      </c>
      <c r="B38" s="3">
        <v>370.85</v>
      </c>
      <c r="C38">
        <f t="shared" si="0"/>
        <v>-9.1377882277499118E-3</v>
      </c>
    </row>
    <row r="39" spans="1:3">
      <c r="A39" s="2">
        <v>40819</v>
      </c>
      <c r="B39" s="3">
        <v>393.67</v>
      </c>
      <c r="C39">
        <f t="shared" si="0"/>
        <v>6.1534313064581347E-2</v>
      </c>
    </row>
    <row r="40" spans="1:3">
      <c r="A40" s="2">
        <v>40848</v>
      </c>
      <c r="B40" s="3">
        <v>371.71</v>
      </c>
      <c r="C40">
        <f t="shared" si="0"/>
        <v>-5.5782762212005066E-2</v>
      </c>
    </row>
    <row r="41" spans="1:3">
      <c r="A41" s="2">
        <v>40878</v>
      </c>
      <c r="B41" s="3">
        <v>393.88</v>
      </c>
      <c r="C41">
        <f t="shared" si="0"/>
        <v>5.9643270291356208E-2</v>
      </c>
    </row>
    <row r="42" spans="1:3">
      <c r="A42" s="2">
        <v>40911</v>
      </c>
      <c r="B42" s="3">
        <v>443.95</v>
      </c>
      <c r="C42">
        <f t="shared" si="0"/>
        <v>0.12711993500558544</v>
      </c>
    </row>
    <row r="43" spans="1:3">
      <c r="A43" s="2">
        <v>40940</v>
      </c>
      <c r="B43" s="3">
        <v>527.54999999999995</v>
      </c>
      <c r="C43">
        <f t="shared" si="0"/>
        <v>0.1883094943124225</v>
      </c>
    </row>
    <row r="44" spans="1:3">
      <c r="A44" s="2">
        <v>40969</v>
      </c>
      <c r="B44" s="3">
        <v>583.09</v>
      </c>
      <c r="C44">
        <f t="shared" si="0"/>
        <v>0.10527912046251556</v>
      </c>
    </row>
    <row r="45" spans="1:3">
      <c r="A45" s="2">
        <v>41001</v>
      </c>
      <c r="B45" s="3">
        <v>567.95000000000005</v>
      </c>
      <c r="C45">
        <f t="shared" si="0"/>
        <v>-2.5965116877325944E-2</v>
      </c>
    </row>
    <row r="46" spans="1:3">
      <c r="A46" s="2">
        <v>41030</v>
      </c>
      <c r="B46" s="3">
        <v>561.87</v>
      </c>
      <c r="C46">
        <f t="shared" si="0"/>
        <v>-1.0705167708425108E-2</v>
      </c>
    </row>
    <row r="47" spans="1:3">
      <c r="A47" s="2">
        <v>41061</v>
      </c>
      <c r="B47" s="3">
        <v>567.97</v>
      </c>
      <c r="C47">
        <f t="shared" si="0"/>
        <v>1.085660384074612E-2</v>
      </c>
    </row>
    <row r="48" spans="1:3">
      <c r="A48" s="2">
        <v>41092</v>
      </c>
      <c r="B48" s="3">
        <v>594</v>
      </c>
      <c r="C48">
        <f t="shared" si="0"/>
        <v>4.5829885381270086E-2</v>
      </c>
    </row>
    <row r="49" spans="1:3">
      <c r="A49" s="2">
        <v>41122</v>
      </c>
      <c r="B49" s="3">
        <v>649.76</v>
      </c>
      <c r="C49">
        <f t="shared" si="0"/>
        <v>9.3872053872053857E-2</v>
      </c>
    </row>
    <row r="50" spans="1:3">
      <c r="A50" s="2">
        <v>41156</v>
      </c>
      <c r="B50" s="3">
        <v>651.58000000000004</v>
      </c>
      <c r="C50">
        <f t="shared" si="0"/>
        <v>2.8010342280227313E-3</v>
      </c>
    </row>
    <row r="51" spans="1:3">
      <c r="A51" s="2">
        <v>41183</v>
      </c>
      <c r="B51" s="3">
        <v>581.47</v>
      </c>
      <c r="C51">
        <f t="shared" si="0"/>
        <v>-0.10759998772215232</v>
      </c>
    </row>
    <row r="52" spans="1:3">
      <c r="A52" s="2">
        <v>41214</v>
      </c>
      <c r="B52" s="3">
        <v>574.27</v>
      </c>
      <c r="C52">
        <f t="shared" si="0"/>
        <v>-1.2382410098543425E-2</v>
      </c>
    </row>
    <row r="53" spans="1:3">
      <c r="A53" s="2">
        <v>41246</v>
      </c>
      <c r="B53" s="3">
        <v>522.16</v>
      </c>
      <c r="C53">
        <f t="shared" si="0"/>
        <v>-9.0741288940742182E-2</v>
      </c>
    </row>
    <row r="54" spans="1:3">
      <c r="A54" s="2">
        <v>41276</v>
      </c>
      <c r="B54" s="3">
        <v>446.92</v>
      </c>
      <c r="C54">
        <f t="shared" si="0"/>
        <v>-0.14409376436341342</v>
      </c>
    </row>
    <row r="55" spans="1:3">
      <c r="A55" s="2">
        <v>41306</v>
      </c>
      <c r="B55" s="3">
        <v>435.62</v>
      </c>
      <c r="C55">
        <f t="shared" si="0"/>
        <v>-2.528416718875864E-2</v>
      </c>
    </row>
    <row r="56" spans="1:3">
      <c r="A56" s="2">
        <v>41334</v>
      </c>
      <c r="B56" s="3">
        <v>436.86</v>
      </c>
      <c r="C56">
        <f t="shared" si="0"/>
        <v>2.8465176070887679E-3</v>
      </c>
    </row>
    <row r="57" spans="1:3">
      <c r="A57" s="2">
        <v>41365</v>
      </c>
      <c r="B57" s="3">
        <v>436.98</v>
      </c>
      <c r="C57">
        <f t="shared" si="0"/>
        <v>2.7468754291993901E-4</v>
      </c>
    </row>
    <row r="58" spans="1:3">
      <c r="A58" s="2">
        <v>41395</v>
      </c>
      <c r="B58" s="3">
        <v>446.78</v>
      </c>
      <c r="C58">
        <f t="shared" si="0"/>
        <v>2.2426655682182144E-2</v>
      </c>
    </row>
    <row r="59" spans="1:3">
      <c r="A59" s="2">
        <v>41428</v>
      </c>
      <c r="B59" s="3">
        <v>393.93</v>
      </c>
      <c r="C59">
        <f t="shared" si="0"/>
        <v>-0.11829088141814756</v>
      </c>
    </row>
    <row r="60" spans="1:3">
      <c r="A60" s="2">
        <v>41456</v>
      </c>
      <c r="B60" s="3">
        <v>449.56</v>
      </c>
      <c r="C60">
        <f t="shared" si="0"/>
        <v>0.14121798289036122</v>
      </c>
    </row>
    <row r="61" spans="1:3">
      <c r="A61" s="2">
        <v>41487</v>
      </c>
      <c r="B61" s="3">
        <v>487.22</v>
      </c>
      <c r="C61">
        <f t="shared" si="0"/>
        <v>8.3770798113711242E-2</v>
      </c>
    </row>
    <row r="62" spans="1:3">
      <c r="A62" s="2">
        <v>41520</v>
      </c>
      <c r="B62" s="3">
        <v>498.22</v>
      </c>
      <c r="C62">
        <f t="shared" si="0"/>
        <v>2.2577069906818275E-2</v>
      </c>
    </row>
    <row r="63" spans="1:3">
      <c r="A63" s="2"/>
      <c r="B63" s="4"/>
    </row>
    <row r="64" spans="1:3">
      <c r="A64" s="2"/>
      <c r="B64" s="4"/>
    </row>
    <row r="65" spans="1:2">
      <c r="A65" s="2"/>
      <c r="B65" s="4"/>
    </row>
    <row r="66" spans="1:2">
      <c r="A66" s="2"/>
      <c r="B66" s="4"/>
    </row>
    <row r="67" spans="1:2">
      <c r="A67" s="2"/>
      <c r="B67" s="4"/>
    </row>
  </sheetData>
  <sortState ref="A2:B67">
    <sortCondition ref="A3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2"/>
  <sheetViews>
    <sheetView workbookViewId="0">
      <selection sqref="A1:C1048576"/>
    </sheetView>
  </sheetViews>
  <sheetFormatPr defaultRowHeight="15"/>
  <sheetData>
    <row r="1" spans="1:5" ht="24">
      <c r="A1" s="1" t="s">
        <v>0</v>
      </c>
      <c r="B1" s="1" t="s">
        <v>1</v>
      </c>
      <c r="C1" t="s">
        <v>2</v>
      </c>
      <c r="D1" t="s">
        <v>3</v>
      </c>
      <c r="E1" t="s">
        <v>5</v>
      </c>
    </row>
    <row r="2" spans="1:5">
      <c r="A2" s="2">
        <v>39700</v>
      </c>
      <c r="B2" s="3">
        <v>400.52</v>
      </c>
      <c r="D2">
        <f>AVERAGE(C3:C62)</f>
        <v>1.638817442177019E-2</v>
      </c>
      <c r="E2">
        <f>STDEV(C3:C62)</f>
        <v>8.0597566272672144E-2</v>
      </c>
    </row>
    <row r="3" spans="1:5">
      <c r="A3" s="2">
        <v>39722</v>
      </c>
      <c r="B3" s="3">
        <v>359.36</v>
      </c>
      <c r="C3">
        <f>(B3-B2)/B2</f>
        <v>-0.10276640367522213</v>
      </c>
    </row>
    <row r="4" spans="1:5">
      <c r="A4" s="2">
        <v>39755</v>
      </c>
      <c r="B4" s="3">
        <v>292.95999999999998</v>
      </c>
      <c r="C4">
        <f t="shared" ref="C4:C62" si="0">(B4-B3)/B3</f>
        <v>-0.18477292965271602</v>
      </c>
    </row>
    <row r="5" spans="1:5">
      <c r="A5" s="2">
        <v>39783</v>
      </c>
      <c r="B5" s="3">
        <v>307.64999999999998</v>
      </c>
      <c r="C5">
        <f t="shared" si="0"/>
        <v>5.0143364281813214E-2</v>
      </c>
    </row>
    <row r="6" spans="1:5">
      <c r="A6" s="2">
        <v>39815</v>
      </c>
      <c r="B6" s="3">
        <v>338.53</v>
      </c>
      <c r="C6">
        <f t="shared" si="0"/>
        <v>0.10037380139769217</v>
      </c>
    </row>
    <row r="7" spans="1:5">
      <c r="A7" s="2">
        <v>39846</v>
      </c>
      <c r="B7" s="3">
        <v>337.99</v>
      </c>
      <c r="C7">
        <f t="shared" si="0"/>
        <v>-1.5951318937759244E-3</v>
      </c>
    </row>
    <row r="8" spans="1:5">
      <c r="A8" s="2">
        <v>39874</v>
      </c>
      <c r="B8" s="3">
        <v>348.06</v>
      </c>
      <c r="C8">
        <f t="shared" si="0"/>
        <v>2.9793780881091136E-2</v>
      </c>
    </row>
    <row r="9" spans="1:5">
      <c r="A9" s="2">
        <v>39904</v>
      </c>
      <c r="B9" s="3">
        <v>395.97</v>
      </c>
      <c r="C9">
        <f t="shared" si="0"/>
        <v>0.13764868126185148</v>
      </c>
    </row>
    <row r="10" spans="1:5">
      <c r="A10" s="2">
        <v>39934</v>
      </c>
      <c r="B10" s="3">
        <v>417.23</v>
      </c>
      <c r="C10">
        <f t="shared" si="0"/>
        <v>5.3690936182033966E-2</v>
      </c>
    </row>
    <row r="11" spans="1:5">
      <c r="A11" s="2">
        <v>39965</v>
      </c>
      <c r="B11" s="3">
        <v>421.59</v>
      </c>
      <c r="C11">
        <f t="shared" si="0"/>
        <v>1.0449871773362309E-2</v>
      </c>
    </row>
    <row r="12" spans="1:5">
      <c r="A12" s="2">
        <v>39995</v>
      </c>
      <c r="B12" s="3">
        <v>443.05</v>
      </c>
      <c r="C12">
        <f t="shared" si="0"/>
        <v>5.0902535638890953E-2</v>
      </c>
    </row>
    <row r="13" spans="1:5">
      <c r="A13" s="2">
        <v>40028</v>
      </c>
      <c r="B13" s="3">
        <v>461.67</v>
      </c>
      <c r="C13">
        <f t="shared" si="0"/>
        <v>4.2026859270962655E-2</v>
      </c>
    </row>
    <row r="14" spans="1:5">
      <c r="A14" s="2">
        <v>40057</v>
      </c>
      <c r="B14" s="3">
        <v>495.85</v>
      </c>
      <c r="C14">
        <f t="shared" si="0"/>
        <v>7.4035566530205571E-2</v>
      </c>
    </row>
    <row r="15" spans="1:5">
      <c r="A15" s="2">
        <v>40087</v>
      </c>
      <c r="B15" s="3">
        <v>536.12</v>
      </c>
      <c r="C15">
        <f t="shared" si="0"/>
        <v>8.1214076837753307E-2</v>
      </c>
    </row>
    <row r="16" spans="1:5">
      <c r="A16" s="2">
        <v>40119</v>
      </c>
      <c r="B16" s="3">
        <v>583</v>
      </c>
      <c r="C16">
        <f t="shared" si="0"/>
        <v>8.7443109751548148E-2</v>
      </c>
    </row>
    <row r="17" spans="1:3">
      <c r="A17" s="2">
        <v>40148</v>
      </c>
      <c r="B17" s="3">
        <v>619.98</v>
      </c>
      <c r="C17">
        <f t="shared" si="0"/>
        <v>6.3430531732418555E-2</v>
      </c>
    </row>
    <row r="18" spans="1:3">
      <c r="A18" s="2">
        <v>40182</v>
      </c>
      <c r="B18" s="3">
        <v>529.94000000000005</v>
      </c>
      <c r="C18">
        <f t="shared" si="0"/>
        <v>-0.14523049130617111</v>
      </c>
    </row>
    <row r="19" spans="1:3">
      <c r="A19" s="2">
        <v>40210</v>
      </c>
      <c r="B19" s="3">
        <v>526.79999999999995</v>
      </c>
      <c r="C19">
        <f t="shared" si="0"/>
        <v>-5.925199079141223E-3</v>
      </c>
    </row>
    <row r="20" spans="1:3">
      <c r="A20" s="2">
        <v>40238</v>
      </c>
      <c r="B20" s="3">
        <v>567.12</v>
      </c>
      <c r="C20">
        <f t="shared" si="0"/>
        <v>7.6537585421412396E-2</v>
      </c>
    </row>
    <row r="21" spans="1:3">
      <c r="A21" s="2">
        <v>40269</v>
      </c>
      <c r="B21" s="3">
        <v>525.70000000000005</v>
      </c>
      <c r="C21">
        <f t="shared" si="0"/>
        <v>-7.3035689095782119E-2</v>
      </c>
    </row>
    <row r="22" spans="1:3">
      <c r="A22" s="2">
        <v>40301</v>
      </c>
      <c r="B22" s="3">
        <v>485.63</v>
      </c>
      <c r="C22">
        <f t="shared" si="0"/>
        <v>-7.6222179950542229E-2</v>
      </c>
    </row>
    <row r="23" spans="1:3">
      <c r="A23" s="2">
        <v>40330</v>
      </c>
      <c r="B23" s="3">
        <v>444.95</v>
      </c>
      <c r="C23">
        <f t="shared" si="0"/>
        <v>-8.3767477297531062E-2</v>
      </c>
    </row>
    <row r="24" spans="1:3">
      <c r="A24" s="2">
        <v>40360</v>
      </c>
      <c r="B24" s="3">
        <v>484.85</v>
      </c>
      <c r="C24">
        <f t="shared" si="0"/>
        <v>8.967299696595131E-2</v>
      </c>
    </row>
    <row r="25" spans="1:3">
      <c r="A25" s="2">
        <v>40392</v>
      </c>
      <c r="B25" s="3">
        <v>450.02</v>
      </c>
      <c r="C25">
        <f t="shared" si="0"/>
        <v>-7.183665051046724E-2</v>
      </c>
    </row>
    <row r="26" spans="1:3">
      <c r="A26" s="2">
        <v>40422</v>
      </c>
      <c r="B26" s="3">
        <v>525.79</v>
      </c>
      <c r="C26">
        <f t="shared" si="0"/>
        <v>0.16837029465357092</v>
      </c>
    </row>
    <row r="27" spans="1:3">
      <c r="A27" s="2">
        <v>40452</v>
      </c>
      <c r="B27" s="3">
        <v>613.70000000000005</v>
      </c>
      <c r="C27">
        <f t="shared" si="0"/>
        <v>0.16719602883280413</v>
      </c>
    </row>
    <row r="28" spans="1:3">
      <c r="A28" s="2">
        <v>40483</v>
      </c>
      <c r="B28" s="3">
        <v>555.71</v>
      </c>
      <c r="C28">
        <f t="shared" si="0"/>
        <v>-9.4492423007984369E-2</v>
      </c>
    </row>
    <row r="29" spans="1:3">
      <c r="A29" s="2">
        <v>40513</v>
      </c>
      <c r="B29" s="3">
        <v>593.97</v>
      </c>
      <c r="C29">
        <f t="shared" si="0"/>
        <v>6.8848860016915273E-2</v>
      </c>
    </row>
    <row r="30" spans="1:3">
      <c r="A30" s="2">
        <v>40546</v>
      </c>
      <c r="B30" s="3">
        <v>600.36</v>
      </c>
      <c r="C30">
        <f t="shared" si="0"/>
        <v>1.0758119096924064E-2</v>
      </c>
    </row>
    <row r="31" spans="1:3">
      <c r="A31" s="2">
        <v>40575</v>
      </c>
      <c r="B31" s="3">
        <v>613.4</v>
      </c>
      <c r="C31">
        <f t="shared" si="0"/>
        <v>2.1720301152641688E-2</v>
      </c>
    </row>
    <row r="32" spans="1:3">
      <c r="A32" s="2">
        <v>40603</v>
      </c>
      <c r="B32" s="3">
        <v>586.76</v>
      </c>
      <c r="C32">
        <f t="shared" si="0"/>
        <v>-4.3430061949788046E-2</v>
      </c>
    </row>
    <row r="33" spans="1:3">
      <c r="A33" s="2">
        <v>40634</v>
      </c>
      <c r="B33" s="3">
        <v>544.1</v>
      </c>
      <c r="C33">
        <f t="shared" si="0"/>
        <v>-7.27043424909673E-2</v>
      </c>
    </row>
    <row r="34" spans="1:3">
      <c r="A34" s="2">
        <v>40665</v>
      </c>
      <c r="B34" s="3">
        <v>529.02</v>
      </c>
      <c r="C34">
        <f t="shared" si="0"/>
        <v>-2.7715493475464145E-2</v>
      </c>
    </row>
    <row r="35" spans="1:3">
      <c r="A35" s="2">
        <v>40695</v>
      </c>
      <c r="B35" s="3">
        <v>506.38</v>
      </c>
      <c r="C35">
        <f t="shared" si="0"/>
        <v>-4.2796113568485096E-2</v>
      </c>
    </row>
    <row r="36" spans="1:3">
      <c r="A36" s="2">
        <v>40725</v>
      </c>
      <c r="B36" s="3">
        <v>603.69000000000005</v>
      </c>
      <c r="C36">
        <f t="shared" si="0"/>
        <v>0.19216793712231933</v>
      </c>
    </row>
    <row r="37" spans="1:3">
      <c r="A37" s="2">
        <v>40756</v>
      </c>
      <c r="B37" s="3">
        <v>540.96</v>
      </c>
      <c r="C37">
        <f t="shared" si="0"/>
        <v>-0.10391094767181834</v>
      </c>
    </row>
    <row r="38" spans="1:3">
      <c r="A38" s="2">
        <v>40787</v>
      </c>
      <c r="B38" s="3">
        <v>515.04</v>
      </c>
      <c r="C38">
        <f t="shared" si="0"/>
        <v>-4.7914818101153639E-2</v>
      </c>
    </row>
    <row r="39" spans="1:3">
      <c r="A39" s="2">
        <v>40819</v>
      </c>
      <c r="B39" s="3">
        <v>592.64</v>
      </c>
      <c r="C39">
        <f t="shared" si="0"/>
        <v>0.15066790928859899</v>
      </c>
    </row>
    <row r="40" spans="1:3">
      <c r="A40" s="2">
        <v>40848</v>
      </c>
      <c r="B40" s="3">
        <v>599.39</v>
      </c>
      <c r="C40">
        <f t="shared" si="0"/>
        <v>1.1389713822894169E-2</v>
      </c>
    </row>
    <row r="41" spans="1:3">
      <c r="A41" s="2">
        <v>40878</v>
      </c>
      <c r="B41" s="3">
        <v>645.9</v>
      </c>
      <c r="C41">
        <f t="shared" si="0"/>
        <v>7.7595555481406078E-2</v>
      </c>
    </row>
    <row r="42" spans="1:3">
      <c r="A42" s="2">
        <v>40911</v>
      </c>
      <c r="B42" s="3">
        <v>580.11</v>
      </c>
      <c r="C42">
        <f t="shared" si="0"/>
        <v>-0.10185787273571754</v>
      </c>
    </row>
    <row r="43" spans="1:3">
      <c r="A43" s="2">
        <v>40940</v>
      </c>
      <c r="B43" s="3">
        <v>618.25</v>
      </c>
      <c r="C43">
        <f t="shared" si="0"/>
        <v>6.5746151591939431E-2</v>
      </c>
    </row>
    <row r="44" spans="1:3">
      <c r="A44" s="2">
        <v>40969</v>
      </c>
      <c r="B44" s="3">
        <v>641.24</v>
      </c>
      <c r="C44">
        <f t="shared" si="0"/>
        <v>3.7185604528912265E-2</v>
      </c>
    </row>
    <row r="45" spans="1:3">
      <c r="A45" s="2">
        <v>41001</v>
      </c>
      <c r="B45" s="3">
        <v>604.85</v>
      </c>
      <c r="C45">
        <f t="shared" si="0"/>
        <v>-5.6749422992951132E-2</v>
      </c>
    </row>
    <row r="46" spans="1:3">
      <c r="A46" s="2">
        <v>41030</v>
      </c>
      <c r="B46" s="3">
        <v>580.86</v>
      </c>
      <c r="C46">
        <f t="shared" si="0"/>
        <v>-3.9662726295775823E-2</v>
      </c>
    </row>
    <row r="47" spans="1:3">
      <c r="A47" s="2">
        <v>41061</v>
      </c>
      <c r="B47" s="3">
        <v>580.07000000000005</v>
      </c>
      <c r="C47">
        <f t="shared" si="0"/>
        <v>-1.3600523361911021E-3</v>
      </c>
    </row>
    <row r="48" spans="1:3">
      <c r="A48" s="2">
        <v>41092</v>
      </c>
      <c r="B48" s="3">
        <v>632.97</v>
      </c>
      <c r="C48">
        <f t="shared" si="0"/>
        <v>9.1195890151188605E-2</v>
      </c>
    </row>
    <row r="49" spans="1:3">
      <c r="A49" s="2">
        <v>41122</v>
      </c>
      <c r="B49" s="3">
        <v>685.09</v>
      </c>
      <c r="C49">
        <f t="shared" si="0"/>
        <v>8.2341975133102679E-2</v>
      </c>
    </row>
    <row r="50" spans="1:3">
      <c r="A50" s="2">
        <v>41156</v>
      </c>
      <c r="B50" s="3">
        <v>754.5</v>
      </c>
      <c r="C50">
        <f t="shared" si="0"/>
        <v>0.10131515567297722</v>
      </c>
    </row>
    <row r="51" spans="1:3">
      <c r="A51" s="2">
        <v>41183</v>
      </c>
      <c r="B51" s="3">
        <v>680.3</v>
      </c>
      <c r="C51">
        <f t="shared" si="0"/>
        <v>-9.834327369118627E-2</v>
      </c>
    </row>
    <row r="52" spans="1:3">
      <c r="A52" s="2">
        <v>41214</v>
      </c>
      <c r="B52" s="3">
        <v>698.37</v>
      </c>
      <c r="C52">
        <f t="shared" si="0"/>
        <v>2.6561810965750481E-2</v>
      </c>
    </row>
    <row r="53" spans="1:3">
      <c r="A53" s="2">
        <v>41246</v>
      </c>
      <c r="B53" s="3">
        <v>707.38</v>
      </c>
      <c r="C53">
        <f t="shared" si="0"/>
        <v>1.2901470567177845E-2</v>
      </c>
    </row>
    <row r="54" spans="1:3">
      <c r="A54" s="2">
        <v>41276</v>
      </c>
      <c r="B54" s="3">
        <v>755.69</v>
      </c>
      <c r="C54">
        <f t="shared" si="0"/>
        <v>6.8294268992620741E-2</v>
      </c>
    </row>
    <row r="55" spans="1:3">
      <c r="A55" s="2">
        <v>41306</v>
      </c>
      <c r="B55" s="3">
        <v>801.2</v>
      </c>
      <c r="C55">
        <f t="shared" si="0"/>
        <v>6.0223107358837603E-2</v>
      </c>
    </row>
    <row r="56" spans="1:3">
      <c r="A56" s="2">
        <v>41334</v>
      </c>
      <c r="B56" s="3">
        <v>794.19</v>
      </c>
      <c r="C56">
        <f t="shared" si="0"/>
        <v>-8.7493759360958451E-3</v>
      </c>
    </row>
    <row r="57" spans="1:3">
      <c r="A57" s="2">
        <v>41365</v>
      </c>
      <c r="B57" s="3">
        <v>824.57</v>
      </c>
      <c r="C57">
        <f t="shared" si="0"/>
        <v>3.8252811040179295E-2</v>
      </c>
    </row>
    <row r="58" spans="1:3">
      <c r="A58" s="2">
        <v>41395</v>
      </c>
      <c r="B58" s="3">
        <v>871.22</v>
      </c>
      <c r="C58">
        <f t="shared" si="0"/>
        <v>5.6574942091029236E-2</v>
      </c>
    </row>
    <row r="59" spans="1:3">
      <c r="A59" s="2">
        <v>41428</v>
      </c>
      <c r="B59" s="3">
        <v>880.37</v>
      </c>
      <c r="C59">
        <f t="shared" si="0"/>
        <v>1.0502513716397668E-2</v>
      </c>
    </row>
    <row r="60" spans="1:3">
      <c r="A60" s="2">
        <v>41456</v>
      </c>
      <c r="B60" s="3">
        <v>887.75</v>
      </c>
      <c r="C60">
        <f t="shared" si="0"/>
        <v>8.3828390335881457E-3</v>
      </c>
    </row>
    <row r="61" spans="1:3">
      <c r="A61" s="2">
        <v>41487</v>
      </c>
      <c r="B61" s="3">
        <v>846.9</v>
      </c>
      <c r="C61">
        <f t="shared" si="0"/>
        <v>-4.6015206983948211E-2</v>
      </c>
    </row>
    <row r="62" spans="1:3">
      <c r="A62" s="2">
        <v>41520</v>
      </c>
      <c r="B62" s="3">
        <v>879.58</v>
      </c>
      <c r="C62">
        <f t="shared" si="0"/>
        <v>3.858779076632432E-2</v>
      </c>
    </row>
  </sheetData>
  <sortState ref="A2:E62">
    <sortCondition ref="A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Id="1" sqref="F1:F1048576 A1:A1048576"/>
    </sheetView>
  </sheetViews>
  <sheetFormatPr defaultRowHeight="15"/>
  <cols>
    <col min="1" max="1" width="14.42578125" style="5" customWidth="1"/>
  </cols>
  <sheetData>
    <row r="1" spans="1:6">
      <c r="A1" s="5" t="s">
        <v>0</v>
      </c>
      <c r="B1" t="s">
        <v>12</v>
      </c>
      <c r="C1" t="s">
        <v>2</v>
      </c>
      <c r="D1" t="s">
        <v>3</v>
      </c>
      <c r="E1" t="s">
        <v>5</v>
      </c>
      <c r="F1" t="s">
        <v>2</v>
      </c>
    </row>
    <row r="2" spans="1:6">
      <c r="A2" s="6">
        <v>39700</v>
      </c>
      <c r="B2">
        <v>21.28</v>
      </c>
    </row>
    <row r="3" spans="1:6">
      <c r="A3" s="6">
        <v>39722</v>
      </c>
      <c r="B3">
        <v>16.28</v>
      </c>
      <c r="C3">
        <f>(B3-B2)/B2</f>
        <v>-0.23496240601503759</v>
      </c>
      <c r="D3">
        <f>AVERAGE(C3:C62)</f>
        <v>7.1879892270765152E-3</v>
      </c>
      <c r="E3">
        <f>STDEV(C3:C62)</f>
        <v>0.10500400293499418</v>
      </c>
      <c r="F3">
        <v>-0.23496240601503759</v>
      </c>
    </row>
    <row r="4" spans="1:6">
      <c r="A4" s="6">
        <v>39755</v>
      </c>
      <c r="B4">
        <v>14.33</v>
      </c>
      <c r="C4">
        <f t="shared" ref="C4:C62" si="0">(B4-B3)/B3</f>
        <v>-0.11977886977886984</v>
      </c>
      <c r="F4">
        <v>-0.11977886977886984</v>
      </c>
    </row>
    <row r="5" spans="1:6">
      <c r="A5" s="6">
        <v>39783</v>
      </c>
      <c r="B5">
        <v>13.78</v>
      </c>
      <c r="C5">
        <f t="shared" si="0"/>
        <v>-3.8381018841591119E-2</v>
      </c>
      <c r="F5">
        <v>-3.8381018841591119E-2</v>
      </c>
    </row>
    <row r="6" spans="1:6">
      <c r="A6" s="6">
        <v>39815</v>
      </c>
      <c r="B6">
        <v>10.32</v>
      </c>
      <c r="C6">
        <f t="shared" si="0"/>
        <v>-0.25108853410740195</v>
      </c>
      <c r="F6">
        <v>-0.25108853410740195</v>
      </c>
    </row>
    <row r="7" spans="1:6">
      <c r="A7" s="6">
        <v>39846</v>
      </c>
      <c r="B7">
        <v>7.45</v>
      </c>
      <c r="C7">
        <f t="shared" si="0"/>
        <v>-0.27810077519379844</v>
      </c>
      <c r="F7">
        <v>-0.27810077519379844</v>
      </c>
    </row>
    <row r="8" spans="1:6">
      <c r="A8" s="6">
        <v>39874</v>
      </c>
      <c r="B8">
        <v>8.85</v>
      </c>
      <c r="C8">
        <f t="shared" si="0"/>
        <v>0.18791946308724825</v>
      </c>
      <c r="F8">
        <v>0.18791946308724825</v>
      </c>
    </row>
    <row r="9" spans="1:6">
      <c r="A9" s="6">
        <v>39904</v>
      </c>
      <c r="B9">
        <v>11.08</v>
      </c>
      <c r="C9">
        <f t="shared" si="0"/>
        <v>0.25197740112994355</v>
      </c>
      <c r="F9">
        <v>0.25197740112994355</v>
      </c>
    </row>
    <row r="10" spans="1:6">
      <c r="A10" s="6">
        <v>39934</v>
      </c>
      <c r="B10">
        <v>11.8</v>
      </c>
      <c r="C10">
        <f t="shared" si="0"/>
        <v>6.4981949458483818E-2</v>
      </c>
      <c r="F10">
        <v>6.4981949458483818E-2</v>
      </c>
    </row>
    <row r="11" spans="1:6">
      <c r="A11" s="6">
        <v>39965</v>
      </c>
      <c r="B11">
        <v>10.35</v>
      </c>
      <c r="C11">
        <f t="shared" si="0"/>
        <v>-0.12288135593220348</v>
      </c>
      <c r="F11">
        <v>-0.12288135593220348</v>
      </c>
    </row>
    <row r="12" spans="1:6">
      <c r="A12" s="6">
        <v>39995</v>
      </c>
      <c r="B12">
        <v>11.83</v>
      </c>
      <c r="C12">
        <f t="shared" si="0"/>
        <v>0.14299516908212564</v>
      </c>
      <c r="F12">
        <v>0.14299516908212564</v>
      </c>
    </row>
    <row r="13" spans="1:6">
      <c r="A13" s="6">
        <v>40028</v>
      </c>
      <c r="B13">
        <v>12.27</v>
      </c>
      <c r="C13">
        <f t="shared" si="0"/>
        <v>3.7193575655114074E-2</v>
      </c>
      <c r="F13">
        <v>3.7193575655114074E-2</v>
      </c>
    </row>
    <row r="14" spans="1:6">
      <c r="A14" s="6">
        <v>40057</v>
      </c>
      <c r="B14">
        <v>14.58</v>
      </c>
      <c r="C14">
        <f t="shared" si="0"/>
        <v>0.18826405867970664</v>
      </c>
      <c r="F14">
        <v>0.18826405867970664</v>
      </c>
    </row>
    <row r="15" spans="1:6">
      <c r="A15" s="6">
        <v>40087</v>
      </c>
      <c r="B15">
        <v>12.66</v>
      </c>
      <c r="C15">
        <f t="shared" si="0"/>
        <v>-0.13168724279835389</v>
      </c>
      <c r="F15">
        <v>-0.13168724279835389</v>
      </c>
    </row>
    <row r="16" spans="1:6">
      <c r="A16" s="6">
        <v>40119</v>
      </c>
      <c r="B16">
        <v>14.23</v>
      </c>
      <c r="C16">
        <f t="shared" si="0"/>
        <v>0.12401263823064773</v>
      </c>
      <c r="F16">
        <v>0.12401263823064773</v>
      </c>
    </row>
    <row r="17" spans="1:6">
      <c r="A17" s="6">
        <v>40148</v>
      </c>
      <c r="B17">
        <v>13.52</v>
      </c>
      <c r="C17">
        <f t="shared" si="0"/>
        <v>-4.9894588896697178E-2</v>
      </c>
      <c r="F17">
        <v>-4.9894588896697178E-2</v>
      </c>
    </row>
    <row r="18" spans="1:6">
      <c r="A18" s="6">
        <v>40182</v>
      </c>
      <c r="B18">
        <v>14.37</v>
      </c>
      <c r="C18">
        <f t="shared" si="0"/>
        <v>6.2869822485207075E-2</v>
      </c>
      <c r="F18">
        <v>6.2869822485207075E-2</v>
      </c>
    </row>
    <row r="19" spans="1:6">
      <c r="A19" s="6">
        <v>40210</v>
      </c>
      <c r="B19">
        <v>14.45</v>
      </c>
      <c r="C19">
        <f t="shared" si="0"/>
        <v>5.5671537926235267E-3</v>
      </c>
      <c r="F19">
        <v>5.5671537926235267E-3</v>
      </c>
    </row>
    <row r="20" spans="1:6">
      <c r="A20" s="6">
        <v>40238</v>
      </c>
      <c r="B20">
        <v>16.37</v>
      </c>
      <c r="C20">
        <f t="shared" si="0"/>
        <v>0.13287197231833922</v>
      </c>
      <c r="F20">
        <v>0.13287197231833922</v>
      </c>
    </row>
    <row r="21" spans="1:6">
      <c r="A21" s="6">
        <v>40269</v>
      </c>
      <c r="B21">
        <v>16.96</v>
      </c>
      <c r="C21">
        <f t="shared" si="0"/>
        <v>3.6041539401343914E-2</v>
      </c>
      <c r="F21">
        <v>3.6041539401343914E-2</v>
      </c>
    </row>
    <row r="22" spans="1:6">
      <c r="A22" s="6">
        <v>40301</v>
      </c>
      <c r="B22">
        <v>14.71</v>
      </c>
      <c r="C22">
        <f t="shared" si="0"/>
        <v>-0.13266509433962265</v>
      </c>
      <c r="F22">
        <v>-0.13266509433962265</v>
      </c>
    </row>
    <row r="23" spans="1:6">
      <c r="A23" s="6">
        <v>40330</v>
      </c>
      <c r="B23">
        <v>13.05</v>
      </c>
      <c r="C23">
        <f t="shared" si="0"/>
        <v>-0.11284840244731476</v>
      </c>
      <c r="F23">
        <v>-0.11284840244731476</v>
      </c>
    </row>
    <row r="24" spans="1:6">
      <c r="A24" s="6">
        <v>40360</v>
      </c>
      <c r="B24">
        <v>14.59</v>
      </c>
      <c r="C24">
        <f t="shared" si="0"/>
        <v>0.11800766283524897</v>
      </c>
      <c r="F24">
        <v>0.11800766283524897</v>
      </c>
    </row>
    <row r="25" spans="1:6">
      <c r="A25" s="6">
        <v>40392</v>
      </c>
      <c r="B25">
        <v>13.11</v>
      </c>
      <c r="C25">
        <f t="shared" si="0"/>
        <v>-0.10143934201507886</v>
      </c>
      <c r="F25">
        <v>-0.10143934201507886</v>
      </c>
    </row>
    <row r="26" spans="1:6">
      <c r="A26" s="6">
        <v>40422</v>
      </c>
      <c r="B26">
        <v>14.82</v>
      </c>
      <c r="C26">
        <f t="shared" si="0"/>
        <v>0.13043478260869573</v>
      </c>
      <c r="F26">
        <v>0.13043478260869573</v>
      </c>
    </row>
    <row r="27" spans="1:6">
      <c r="A27" s="6">
        <v>40452</v>
      </c>
      <c r="B27">
        <v>14.61</v>
      </c>
      <c r="C27">
        <f t="shared" si="0"/>
        <v>-1.4170040485830017E-2</v>
      </c>
      <c r="F27">
        <v>-1.4170040485830017E-2</v>
      </c>
    </row>
    <row r="28" spans="1:6">
      <c r="A28" s="6">
        <v>40483</v>
      </c>
      <c r="B28">
        <v>14.44</v>
      </c>
      <c r="C28">
        <f t="shared" si="0"/>
        <v>-1.1635865845311425E-2</v>
      </c>
      <c r="F28">
        <v>-1.1635865845311425E-2</v>
      </c>
    </row>
    <row r="29" spans="1:6">
      <c r="A29" s="6">
        <v>40513</v>
      </c>
      <c r="B29">
        <v>16.809999999999999</v>
      </c>
      <c r="C29">
        <f t="shared" si="0"/>
        <v>0.16412742382271464</v>
      </c>
      <c r="F29">
        <v>0.16412742382271464</v>
      </c>
    </row>
    <row r="30" spans="1:6">
      <c r="A30" s="6">
        <v>40546</v>
      </c>
      <c r="B30">
        <v>18.510000000000002</v>
      </c>
      <c r="C30">
        <f t="shared" si="0"/>
        <v>0.10113027959547906</v>
      </c>
      <c r="F30">
        <v>0.10113027959547906</v>
      </c>
    </row>
    <row r="31" spans="1:6">
      <c r="A31" s="6">
        <v>40575</v>
      </c>
      <c r="B31">
        <v>19.36</v>
      </c>
      <c r="C31">
        <f t="shared" si="0"/>
        <v>4.5921123716909658E-2</v>
      </c>
      <c r="F31">
        <v>4.5921123716909658E-2</v>
      </c>
    </row>
    <row r="32" spans="1:6">
      <c r="A32" s="6">
        <v>40603</v>
      </c>
      <c r="B32">
        <v>18.559999999999999</v>
      </c>
      <c r="C32">
        <f t="shared" si="0"/>
        <v>-4.1322314049586813E-2</v>
      </c>
      <c r="F32">
        <v>-4.1322314049586813E-2</v>
      </c>
    </row>
    <row r="33" spans="1:6">
      <c r="A33" s="6">
        <v>40634</v>
      </c>
      <c r="B33">
        <v>18.93</v>
      </c>
      <c r="C33">
        <f t="shared" si="0"/>
        <v>1.9935344827586261E-2</v>
      </c>
      <c r="F33">
        <v>1.9935344827586261E-2</v>
      </c>
    </row>
    <row r="34" spans="1:6">
      <c r="A34" s="6">
        <v>40665</v>
      </c>
      <c r="B34">
        <v>18.18</v>
      </c>
      <c r="C34">
        <f t="shared" si="0"/>
        <v>-3.9619651347068144E-2</v>
      </c>
      <c r="F34">
        <v>-3.9619651347068144E-2</v>
      </c>
    </row>
    <row r="35" spans="1:6">
      <c r="A35" s="6">
        <v>40695</v>
      </c>
      <c r="B35">
        <v>17.600000000000001</v>
      </c>
      <c r="C35">
        <f t="shared" si="0"/>
        <v>-3.1903190319031813E-2</v>
      </c>
      <c r="F35">
        <v>-3.1903190319031813E-2</v>
      </c>
    </row>
    <row r="36" spans="1:6">
      <c r="A36" s="6">
        <v>40725</v>
      </c>
      <c r="B36">
        <v>16.71</v>
      </c>
      <c r="C36">
        <f t="shared" si="0"/>
        <v>-5.0568181818181845E-2</v>
      </c>
      <c r="F36">
        <v>-5.0568181818181845E-2</v>
      </c>
    </row>
    <row r="37" spans="1:6">
      <c r="A37" s="6">
        <v>40756</v>
      </c>
      <c r="B37">
        <v>15.22</v>
      </c>
      <c r="C37">
        <f t="shared" si="0"/>
        <v>-8.9168162776780385E-2</v>
      </c>
      <c r="F37">
        <v>-8.9168162776780385E-2</v>
      </c>
    </row>
    <row r="38" spans="1:6">
      <c r="A38" s="6">
        <v>40787</v>
      </c>
      <c r="B38">
        <v>14.34</v>
      </c>
      <c r="C38">
        <f t="shared" si="0"/>
        <v>-5.7818659658344332E-2</v>
      </c>
      <c r="F38">
        <v>-5.7818659658344332E-2</v>
      </c>
    </row>
    <row r="39" spans="1:6">
      <c r="A39" s="6">
        <v>40819</v>
      </c>
      <c r="B39">
        <v>15.74</v>
      </c>
      <c r="C39">
        <f t="shared" si="0"/>
        <v>9.7629009762901009E-2</v>
      </c>
      <c r="F39">
        <v>9.7629009762901009E-2</v>
      </c>
    </row>
    <row r="40" spans="1:6">
      <c r="A40" s="6">
        <v>40848</v>
      </c>
      <c r="B40">
        <v>14.99</v>
      </c>
      <c r="C40">
        <f t="shared" si="0"/>
        <v>-4.7649301143583227E-2</v>
      </c>
      <c r="F40">
        <v>-4.7649301143583227E-2</v>
      </c>
    </row>
    <row r="41" spans="1:6">
      <c r="A41" s="6">
        <v>40878</v>
      </c>
      <c r="B41">
        <v>17.03</v>
      </c>
      <c r="C41">
        <f t="shared" si="0"/>
        <v>0.13609072715143436</v>
      </c>
      <c r="F41">
        <v>0.13609072715143436</v>
      </c>
    </row>
    <row r="42" spans="1:6">
      <c r="A42" s="6">
        <v>40911</v>
      </c>
      <c r="B42">
        <v>17.8</v>
      </c>
      <c r="C42">
        <f t="shared" si="0"/>
        <v>4.5214327657075719E-2</v>
      </c>
      <c r="F42">
        <v>4.5214327657075719E-2</v>
      </c>
    </row>
    <row r="43" spans="1:6">
      <c r="A43" s="6">
        <v>40940</v>
      </c>
      <c r="B43">
        <v>18.28</v>
      </c>
      <c r="C43">
        <f t="shared" si="0"/>
        <v>2.6966292134831482E-2</v>
      </c>
      <c r="F43">
        <v>2.6966292134831482E-2</v>
      </c>
    </row>
    <row r="44" spans="1:6">
      <c r="A44" s="6">
        <v>40969</v>
      </c>
      <c r="B44">
        <v>19.260000000000002</v>
      </c>
      <c r="C44">
        <f t="shared" si="0"/>
        <v>5.3610503282275734E-2</v>
      </c>
      <c r="F44">
        <v>5.3610503282275734E-2</v>
      </c>
    </row>
    <row r="45" spans="1:6">
      <c r="A45" s="6">
        <v>41001</v>
      </c>
      <c r="B45">
        <v>18.79</v>
      </c>
      <c r="C45">
        <f t="shared" si="0"/>
        <v>-2.4402907580477796E-2</v>
      </c>
      <c r="F45">
        <v>-2.4402907580477796E-2</v>
      </c>
    </row>
    <row r="46" spans="1:6">
      <c r="A46" s="6">
        <v>41030</v>
      </c>
      <c r="B46">
        <v>18.32</v>
      </c>
      <c r="C46">
        <f t="shared" si="0"/>
        <v>-2.5013304949441133E-2</v>
      </c>
      <c r="F46">
        <v>-2.5013304949441133E-2</v>
      </c>
    </row>
    <row r="47" spans="1:6">
      <c r="A47" s="6">
        <v>41061</v>
      </c>
      <c r="B47">
        <v>20.170000000000002</v>
      </c>
      <c r="C47">
        <f t="shared" si="0"/>
        <v>0.10098253275109179</v>
      </c>
      <c r="F47">
        <v>0.10098253275109179</v>
      </c>
    </row>
    <row r="48" spans="1:6">
      <c r="A48" s="6">
        <v>41092</v>
      </c>
      <c r="B48">
        <v>20.079999999999998</v>
      </c>
      <c r="C48">
        <f t="shared" si="0"/>
        <v>-4.4620723847299659E-3</v>
      </c>
      <c r="F48">
        <v>-4.4620723847299659E-3</v>
      </c>
    </row>
    <row r="49" spans="1:6">
      <c r="A49" s="6">
        <v>41122</v>
      </c>
      <c r="B49">
        <v>20.04</v>
      </c>
      <c r="C49">
        <f t="shared" si="0"/>
        <v>-1.9920318725099181E-3</v>
      </c>
      <c r="F49">
        <v>-1.9920318725099181E-3</v>
      </c>
    </row>
    <row r="50" spans="1:6">
      <c r="A50" s="6">
        <v>41156</v>
      </c>
      <c r="B50">
        <v>22.15</v>
      </c>
      <c r="C50">
        <f t="shared" si="0"/>
        <v>0.10528942115768461</v>
      </c>
      <c r="F50">
        <v>0.10528942115768461</v>
      </c>
    </row>
    <row r="51" spans="1:6">
      <c r="A51" s="6">
        <v>41183</v>
      </c>
      <c r="B51">
        <v>20.54</v>
      </c>
      <c r="C51">
        <f t="shared" si="0"/>
        <v>-7.2686230248306977E-2</v>
      </c>
      <c r="F51">
        <v>-7.2686230248306977E-2</v>
      </c>
    </row>
    <row r="52" spans="1:6">
      <c r="A52" s="6">
        <v>41214</v>
      </c>
      <c r="B52">
        <v>20.6</v>
      </c>
      <c r="C52">
        <f t="shared" si="0"/>
        <v>2.9211295034080953E-3</v>
      </c>
      <c r="F52">
        <v>2.9211295034080953E-3</v>
      </c>
    </row>
    <row r="53" spans="1:6">
      <c r="A53" s="6">
        <v>41246</v>
      </c>
      <c r="B53">
        <v>20.65</v>
      </c>
      <c r="C53">
        <f t="shared" si="0"/>
        <v>2.4271844660192794E-3</v>
      </c>
      <c r="F53">
        <v>2.4271844660192794E-3</v>
      </c>
    </row>
    <row r="54" spans="1:6">
      <c r="A54" s="6">
        <v>41276</v>
      </c>
      <c r="B54">
        <v>21.92</v>
      </c>
      <c r="C54">
        <f t="shared" si="0"/>
        <v>6.1501210653753184E-2</v>
      </c>
      <c r="F54">
        <v>6.1501210653753184E-2</v>
      </c>
    </row>
    <row r="55" spans="1:6">
      <c r="A55" s="6">
        <v>41306</v>
      </c>
      <c r="B55">
        <v>23.04</v>
      </c>
      <c r="C55">
        <f t="shared" si="0"/>
        <v>5.1094890510948787E-2</v>
      </c>
      <c r="F55">
        <v>5.1094890510948787E-2</v>
      </c>
    </row>
    <row r="56" spans="1:6">
      <c r="A56" s="6">
        <v>41334</v>
      </c>
      <c r="B56">
        <v>22.94</v>
      </c>
      <c r="C56">
        <f t="shared" si="0"/>
        <v>-4.3402777777776852E-3</v>
      </c>
      <c r="F56">
        <v>-4.3402777777776852E-3</v>
      </c>
    </row>
    <row r="57" spans="1:6">
      <c r="A57" s="6">
        <v>41365</v>
      </c>
      <c r="B57">
        <v>22.11</v>
      </c>
      <c r="C57">
        <f t="shared" si="0"/>
        <v>-3.6181342632955617E-2</v>
      </c>
      <c r="F57">
        <v>-3.6181342632955617E-2</v>
      </c>
    </row>
    <row r="58" spans="1:6">
      <c r="A58" s="6">
        <v>41395</v>
      </c>
      <c r="B58">
        <v>23.14</v>
      </c>
      <c r="C58">
        <f t="shared" si="0"/>
        <v>4.6585255540479473E-2</v>
      </c>
      <c r="F58">
        <v>4.6585255540479473E-2</v>
      </c>
    </row>
    <row r="59" spans="1:6">
      <c r="A59" s="6">
        <v>41428</v>
      </c>
      <c r="B59">
        <v>23.19</v>
      </c>
      <c r="C59">
        <f t="shared" si="0"/>
        <v>2.1607605877269104E-3</v>
      </c>
      <c r="F59">
        <v>2.1607605877269104E-3</v>
      </c>
    </row>
    <row r="60" spans="1:6">
      <c r="A60" s="6">
        <v>41456</v>
      </c>
      <c r="B60">
        <v>24.37</v>
      </c>
      <c r="C60">
        <f t="shared" si="0"/>
        <v>5.0884001724881396E-2</v>
      </c>
      <c r="F60">
        <v>5.0884001724881396E-2</v>
      </c>
    </row>
    <row r="61" spans="1:6">
      <c r="A61" s="6">
        <v>41487</v>
      </c>
      <c r="B61">
        <v>23.14</v>
      </c>
      <c r="C61">
        <f t="shared" si="0"/>
        <v>-5.0471891670086186E-2</v>
      </c>
      <c r="F61">
        <v>-5.0471891670086186E-2</v>
      </c>
    </row>
    <row r="62" spans="1:6">
      <c r="A62" s="6">
        <v>41520</v>
      </c>
      <c r="B62">
        <v>23.39</v>
      </c>
      <c r="C62">
        <f t="shared" si="0"/>
        <v>1.0803802938634399E-2</v>
      </c>
      <c r="F62">
        <v>1.0803802938634399E-2</v>
      </c>
    </row>
  </sheetData>
  <sortState ref="A2:C62">
    <sortCondition ref="A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2"/>
  <sheetViews>
    <sheetView workbookViewId="0">
      <selection activeCell="G30" sqref="G30"/>
    </sheetView>
  </sheetViews>
  <sheetFormatPr defaultRowHeight="15"/>
  <sheetData>
    <row r="1" spans="1:5" ht="24">
      <c r="A1" s="1" t="s">
        <v>0</v>
      </c>
      <c r="B1" s="1" t="s">
        <v>1</v>
      </c>
      <c r="C1" t="s">
        <v>2</v>
      </c>
      <c r="D1" t="s">
        <v>3</v>
      </c>
      <c r="E1" t="s">
        <v>5</v>
      </c>
    </row>
    <row r="2" spans="1:5">
      <c r="A2" s="2">
        <v>39700</v>
      </c>
      <c r="B2" s="3">
        <v>53.2</v>
      </c>
    </row>
    <row r="3" spans="1:5" ht="15" customHeight="1">
      <c r="A3" s="2">
        <v>39722</v>
      </c>
      <c r="B3" s="3">
        <v>49.58</v>
      </c>
      <c r="C3">
        <f>(B3-B2)/B2</f>
        <v>-6.8045112781954964E-2</v>
      </c>
      <c r="D3">
        <f>AVERAGE(C3:C62)</f>
        <v>6.3283686448141249E-3</v>
      </c>
      <c r="E3">
        <f>STDEV(C3:C62)</f>
        <v>4.7836267806917625E-2</v>
      </c>
    </row>
    <row r="4" spans="1:5">
      <c r="A4" s="2">
        <v>39755</v>
      </c>
      <c r="B4" s="3">
        <v>49.64</v>
      </c>
      <c r="C4">
        <f t="shared" ref="C4:C62" si="0">(B4-B3)/B3</f>
        <v>1.2101653892699128E-3</v>
      </c>
    </row>
    <row r="5" spans="1:5">
      <c r="A5" s="2">
        <v>39783</v>
      </c>
      <c r="B5" s="3">
        <v>50.02</v>
      </c>
      <c r="C5">
        <f t="shared" si="0"/>
        <v>7.6551168412571022E-3</v>
      </c>
    </row>
    <row r="6" spans="1:5">
      <c r="A6" s="2">
        <v>39815</v>
      </c>
      <c r="B6" s="3">
        <v>42.04</v>
      </c>
      <c r="C6">
        <f t="shared" si="0"/>
        <v>-0.15953618552578974</v>
      </c>
    </row>
    <row r="7" spans="1:5" ht="15" customHeight="1">
      <c r="A7" s="2">
        <v>39846</v>
      </c>
      <c r="B7" s="3">
        <v>43.93</v>
      </c>
      <c r="C7">
        <f t="shared" si="0"/>
        <v>4.4957183634633698E-2</v>
      </c>
    </row>
    <row r="8" spans="1:5">
      <c r="A8" s="2">
        <v>39874</v>
      </c>
      <c r="B8" s="3">
        <v>46.74</v>
      </c>
      <c r="C8">
        <f t="shared" si="0"/>
        <v>6.3965399499203324E-2</v>
      </c>
    </row>
    <row r="9" spans="1:5">
      <c r="A9" s="2">
        <v>39904</v>
      </c>
      <c r="B9" s="3">
        <v>45.22</v>
      </c>
      <c r="C9">
        <f t="shared" si="0"/>
        <v>-3.2520325203252098E-2</v>
      </c>
    </row>
    <row r="10" spans="1:5" ht="15" customHeight="1">
      <c r="A10" s="2">
        <v>39934</v>
      </c>
      <c r="B10" s="3">
        <v>44.87</v>
      </c>
      <c r="C10">
        <f t="shared" si="0"/>
        <v>-7.7399380804953873E-3</v>
      </c>
    </row>
    <row r="11" spans="1:5">
      <c r="A11" s="2">
        <v>39965</v>
      </c>
      <c r="B11" s="3">
        <v>43.7</v>
      </c>
      <c r="C11">
        <f t="shared" si="0"/>
        <v>-2.6075328727434694E-2</v>
      </c>
    </row>
    <row r="12" spans="1:5">
      <c r="A12" s="2">
        <v>39995</v>
      </c>
      <c r="B12" s="3">
        <v>44.99</v>
      </c>
      <c r="C12">
        <f t="shared" si="0"/>
        <v>2.9519450800915309E-2</v>
      </c>
    </row>
    <row r="13" spans="1:5">
      <c r="A13" s="2">
        <v>40028</v>
      </c>
      <c r="B13" s="3">
        <v>46.14</v>
      </c>
      <c r="C13">
        <f t="shared" si="0"/>
        <v>2.5561235830184454E-2</v>
      </c>
    </row>
    <row r="14" spans="1:5" ht="15" customHeight="1">
      <c r="A14" s="2">
        <v>40057</v>
      </c>
      <c r="B14" s="3">
        <v>44.52</v>
      </c>
      <c r="C14">
        <f t="shared" si="0"/>
        <v>-3.5110533159947929E-2</v>
      </c>
    </row>
    <row r="15" spans="1:5">
      <c r="A15" s="2">
        <v>40087</v>
      </c>
      <c r="B15" s="3">
        <v>45.06</v>
      </c>
      <c r="C15">
        <f t="shared" si="0"/>
        <v>1.2129380053908336E-2</v>
      </c>
    </row>
    <row r="16" spans="1:5">
      <c r="A16" s="2">
        <v>40119</v>
      </c>
      <c r="B16" s="3">
        <v>49.48</v>
      </c>
      <c r="C16">
        <f t="shared" si="0"/>
        <v>9.8091433644030057E-2</v>
      </c>
    </row>
    <row r="17" spans="1:3">
      <c r="A17" s="2">
        <v>40148</v>
      </c>
      <c r="B17" s="3">
        <v>48.72</v>
      </c>
      <c r="C17">
        <f t="shared" si="0"/>
        <v>-1.535974130962001E-2</v>
      </c>
    </row>
    <row r="18" spans="1:3">
      <c r="A18" s="2">
        <v>40182</v>
      </c>
      <c r="B18" s="3">
        <v>48.71</v>
      </c>
      <c r="C18">
        <f t="shared" si="0"/>
        <v>-2.0525451559930236E-4</v>
      </c>
    </row>
    <row r="19" spans="1:3" ht="15" customHeight="1">
      <c r="A19" s="2">
        <v>40210</v>
      </c>
      <c r="B19" s="3">
        <v>49.29</v>
      </c>
      <c r="C19">
        <f t="shared" si="0"/>
        <v>1.190720591254359E-2</v>
      </c>
    </row>
    <row r="20" spans="1:3">
      <c r="A20" s="2">
        <v>40238</v>
      </c>
      <c r="B20" s="3">
        <v>50.97</v>
      </c>
      <c r="C20">
        <f t="shared" si="0"/>
        <v>3.4083992696287271E-2</v>
      </c>
    </row>
    <row r="21" spans="1:3">
      <c r="A21" s="2">
        <v>40269</v>
      </c>
      <c r="B21" s="3">
        <v>49.17</v>
      </c>
      <c r="C21">
        <f t="shared" si="0"/>
        <v>-3.5314891112419013E-2</v>
      </c>
    </row>
    <row r="22" spans="1:3">
      <c r="A22" s="2">
        <v>40301</v>
      </c>
      <c r="B22" s="3">
        <v>46.62</v>
      </c>
      <c r="C22">
        <f t="shared" si="0"/>
        <v>-5.1860890787065371E-2</v>
      </c>
    </row>
    <row r="23" spans="1:3" ht="15" customHeight="1">
      <c r="A23" s="2">
        <v>40330</v>
      </c>
      <c r="B23" s="3">
        <v>44.32</v>
      </c>
      <c r="C23">
        <f t="shared" si="0"/>
        <v>-4.9335049335049279E-2</v>
      </c>
    </row>
    <row r="24" spans="1:3">
      <c r="A24" s="2">
        <v>40360</v>
      </c>
      <c r="B24" s="3">
        <v>47.2</v>
      </c>
      <c r="C24">
        <f t="shared" si="0"/>
        <v>6.4981949458483818E-2</v>
      </c>
    </row>
    <row r="25" spans="1:3">
      <c r="A25" s="2">
        <v>40392</v>
      </c>
      <c r="B25" s="3">
        <v>46.5</v>
      </c>
      <c r="C25">
        <f t="shared" si="0"/>
        <v>-1.4830508474576331E-2</v>
      </c>
    </row>
    <row r="26" spans="1:3" ht="15" customHeight="1">
      <c r="A26" s="2">
        <v>40422</v>
      </c>
      <c r="B26" s="3">
        <v>49.64</v>
      </c>
      <c r="C26">
        <f t="shared" si="0"/>
        <v>6.7526881720430115E-2</v>
      </c>
    </row>
    <row r="27" spans="1:3">
      <c r="A27" s="2">
        <v>40452</v>
      </c>
      <c r="B27" s="3">
        <v>50.24</v>
      </c>
      <c r="C27">
        <f t="shared" si="0"/>
        <v>1.208702659145853E-2</v>
      </c>
    </row>
    <row r="28" spans="1:3">
      <c r="A28" s="2">
        <v>40483</v>
      </c>
      <c r="B28" s="3">
        <v>50.16</v>
      </c>
      <c r="C28">
        <f t="shared" si="0"/>
        <v>-1.5923566878981966E-3</v>
      </c>
    </row>
    <row r="29" spans="1:3">
      <c r="A29" s="2">
        <v>40513</v>
      </c>
      <c r="B29" s="3">
        <v>50.29</v>
      </c>
      <c r="C29">
        <f t="shared" si="0"/>
        <v>2.5917065390750112E-3</v>
      </c>
    </row>
    <row r="30" spans="1:3" ht="15" customHeight="1">
      <c r="A30" s="2">
        <v>40546</v>
      </c>
      <c r="B30" s="3">
        <v>52.29</v>
      </c>
      <c r="C30">
        <f t="shared" si="0"/>
        <v>3.9769337840524957E-2</v>
      </c>
    </row>
    <row r="31" spans="1:3">
      <c r="A31" s="2">
        <v>40575</v>
      </c>
      <c r="B31" s="3">
        <v>48.47</v>
      </c>
      <c r="C31">
        <f t="shared" si="0"/>
        <v>-7.305412124689234E-2</v>
      </c>
    </row>
    <row r="32" spans="1:3">
      <c r="A32" s="2">
        <v>40603</v>
      </c>
      <c r="B32" s="3">
        <v>48.88</v>
      </c>
      <c r="C32">
        <f t="shared" si="0"/>
        <v>8.4588405199092984E-3</v>
      </c>
    </row>
    <row r="33" spans="1:3">
      <c r="A33" s="2">
        <v>40634</v>
      </c>
      <c r="B33" s="3">
        <v>51.63</v>
      </c>
      <c r="C33">
        <f t="shared" si="0"/>
        <v>5.6260229132569554E-2</v>
      </c>
    </row>
    <row r="34" spans="1:3">
      <c r="A34" s="2">
        <v>40665</v>
      </c>
      <c r="B34" s="3">
        <v>52.2</v>
      </c>
      <c r="C34">
        <f t="shared" si="0"/>
        <v>1.1040092969203956E-2</v>
      </c>
    </row>
    <row r="35" spans="1:3" ht="15" customHeight="1">
      <c r="A35" s="2">
        <v>40695</v>
      </c>
      <c r="B35" s="3">
        <v>50.23</v>
      </c>
      <c r="C35">
        <f t="shared" si="0"/>
        <v>-3.7739463601532679E-2</v>
      </c>
    </row>
    <row r="36" spans="1:3">
      <c r="A36" s="2">
        <v>40725</v>
      </c>
      <c r="B36" s="3">
        <v>49.83</v>
      </c>
      <c r="C36">
        <f t="shared" si="0"/>
        <v>-7.9633685048775358E-3</v>
      </c>
    </row>
    <row r="37" spans="1:3">
      <c r="A37" s="2">
        <v>40756</v>
      </c>
      <c r="B37" s="3">
        <v>50.64</v>
      </c>
      <c r="C37">
        <f t="shared" si="0"/>
        <v>1.6255267910897098E-2</v>
      </c>
    </row>
    <row r="38" spans="1:3">
      <c r="A38" s="2">
        <v>40787</v>
      </c>
      <c r="B38" s="3">
        <v>49.42</v>
      </c>
      <c r="C38">
        <f t="shared" si="0"/>
        <v>-2.409162717219587E-2</v>
      </c>
    </row>
    <row r="39" spans="1:3" ht="15" customHeight="1">
      <c r="A39" s="2">
        <v>40819</v>
      </c>
      <c r="B39" s="3">
        <v>54</v>
      </c>
      <c r="C39">
        <f t="shared" si="0"/>
        <v>9.2675030352084145E-2</v>
      </c>
    </row>
    <row r="40" spans="1:3">
      <c r="A40" s="2">
        <v>40848</v>
      </c>
      <c r="B40" s="3">
        <v>56.08</v>
      </c>
      <c r="C40">
        <f t="shared" si="0"/>
        <v>3.8518518518518487E-2</v>
      </c>
    </row>
    <row r="41" spans="1:3">
      <c r="A41" s="2">
        <v>40878</v>
      </c>
      <c r="B41" s="3">
        <v>57.25</v>
      </c>
      <c r="C41">
        <f t="shared" si="0"/>
        <v>2.0863052781740402E-2</v>
      </c>
    </row>
    <row r="42" spans="1:3" ht="15" customHeight="1">
      <c r="A42" s="2">
        <v>40911</v>
      </c>
      <c r="B42" s="3">
        <v>58.79</v>
      </c>
      <c r="C42">
        <f t="shared" si="0"/>
        <v>2.6899563318777277E-2</v>
      </c>
    </row>
    <row r="43" spans="1:3">
      <c r="A43" s="2">
        <v>40940</v>
      </c>
      <c r="B43" s="3">
        <v>56.6</v>
      </c>
      <c r="C43">
        <f t="shared" si="0"/>
        <v>-3.7251233202925629E-2</v>
      </c>
    </row>
    <row r="44" spans="1:3">
      <c r="A44" s="2">
        <v>40969</v>
      </c>
      <c r="B44" s="3">
        <v>59.03</v>
      </c>
      <c r="C44">
        <f t="shared" si="0"/>
        <v>4.2932862190812715E-2</v>
      </c>
    </row>
    <row r="45" spans="1:3">
      <c r="A45" s="2">
        <v>41001</v>
      </c>
      <c r="B45" s="3">
        <v>56.82</v>
      </c>
      <c r="C45">
        <f t="shared" si="0"/>
        <v>-3.7438590547179414E-2</v>
      </c>
    </row>
    <row r="46" spans="1:3" ht="15" customHeight="1">
      <c r="A46" s="2">
        <v>41030</v>
      </c>
      <c r="B46" s="3">
        <v>63.91</v>
      </c>
      <c r="C46">
        <f t="shared" si="0"/>
        <v>0.12478000703977467</v>
      </c>
    </row>
    <row r="47" spans="1:3">
      <c r="A47" s="2">
        <v>41061</v>
      </c>
      <c r="B47" s="3">
        <v>67.7</v>
      </c>
      <c r="C47">
        <f t="shared" si="0"/>
        <v>5.9302143639493141E-2</v>
      </c>
    </row>
    <row r="48" spans="1:3">
      <c r="A48" s="2">
        <v>41092</v>
      </c>
      <c r="B48" s="3">
        <v>72.27</v>
      </c>
      <c r="C48">
        <f t="shared" si="0"/>
        <v>6.7503692762186013E-2</v>
      </c>
    </row>
    <row r="49" spans="1:3">
      <c r="A49" s="2">
        <v>41122</v>
      </c>
      <c r="B49" s="3">
        <v>70.88</v>
      </c>
      <c r="C49">
        <f t="shared" si="0"/>
        <v>-1.9233430192334311E-2</v>
      </c>
    </row>
    <row r="50" spans="1:3">
      <c r="A50" s="2">
        <v>41156</v>
      </c>
      <c r="B50" s="3">
        <v>72.05</v>
      </c>
      <c r="C50">
        <f t="shared" si="0"/>
        <v>1.650677200902937E-2</v>
      </c>
    </row>
    <row r="51" spans="1:3" ht="15" customHeight="1">
      <c r="A51" s="2">
        <v>41183</v>
      </c>
      <c r="B51" s="3">
        <v>73.239999999999995</v>
      </c>
      <c r="C51">
        <f t="shared" si="0"/>
        <v>1.6516308119361525E-2</v>
      </c>
    </row>
    <row r="52" spans="1:3">
      <c r="A52" s="2">
        <v>41214</v>
      </c>
      <c r="B52" s="3">
        <v>70.31</v>
      </c>
      <c r="C52">
        <f t="shared" si="0"/>
        <v>-4.0005461496449929E-2</v>
      </c>
    </row>
    <row r="53" spans="1:3">
      <c r="A53" s="2">
        <v>41246</v>
      </c>
      <c r="B53" s="3">
        <v>66.98</v>
      </c>
      <c r="C53">
        <f t="shared" si="0"/>
        <v>-4.7361683970985606E-2</v>
      </c>
    </row>
    <row r="54" spans="1:3">
      <c r="A54" s="2">
        <v>41276</v>
      </c>
      <c r="B54" s="3">
        <v>68.67</v>
      </c>
      <c r="C54">
        <f t="shared" si="0"/>
        <v>2.523141236189904E-2</v>
      </c>
    </row>
    <row r="55" spans="1:3" ht="15" customHeight="1">
      <c r="A55" s="2">
        <v>41306</v>
      </c>
      <c r="B55" s="3">
        <v>69.489999999999995</v>
      </c>
      <c r="C55">
        <f t="shared" si="0"/>
        <v>1.1941167904470557E-2</v>
      </c>
    </row>
    <row r="56" spans="1:3">
      <c r="A56" s="2">
        <v>41334</v>
      </c>
      <c r="B56" s="3">
        <v>73.930000000000007</v>
      </c>
      <c r="C56">
        <f t="shared" si="0"/>
        <v>6.3894085479925339E-2</v>
      </c>
    </row>
    <row r="57" spans="1:3">
      <c r="A57" s="2">
        <v>41365</v>
      </c>
      <c r="B57" s="3">
        <v>76.790000000000006</v>
      </c>
      <c r="C57">
        <f t="shared" si="0"/>
        <v>3.8685242797240622E-2</v>
      </c>
    </row>
    <row r="58" spans="1:3" ht="15" customHeight="1">
      <c r="A58" s="2">
        <v>41395</v>
      </c>
      <c r="B58" s="3">
        <v>74.39</v>
      </c>
      <c r="C58">
        <f t="shared" si="0"/>
        <v>-3.1254069540304796E-2</v>
      </c>
    </row>
    <row r="59" spans="1:3">
      <c r="A59" s="2">
        <v>41428</v>
      </c>
      <c r="B59" s="3">
        <v>74.040000000000006</v>
      </c>
      <c r="C59">
        <f t="shared" si="0"/>
        <v>-4.7049334587981493E-3</v>
      </c>
    </row>
    <row r="60" spans="1:3">
      <c r="A60" s="2">
        <v>41456</v>
      </c>
      <c r="B60" s="3">
        <v>77.47</v>
      </c>
      <c r="C60">
        <f t="shared" si="0"/>
        <v>4.6326310102647116E-2</v>
      </c>
    </row>
    <row r="61" spans="1:3">
      <c r="A61" s="2">
        <v>41487</v>
      </c>
      <c r="B61" s="3">
        <v>72.98</v>
      </c>
      <c r="C61">
        <f t="shared" si="0"/>
        <v>-5.795791919452685E-2</v>
      </c>
    </row>
    <row r="62" spans="1:3" ht="15" customHeight="1">
      <c r="A62" s="2">
        <v>41520</v>
      </c>
      <c r="B62" s="3">
        <v>72.59</v>
      </c>
      <c r="C62">
        <f t="shared" si="0"/>
        <v>-5.3439298437928271E-3</v>
      </c>
    </row>
    <row r="63" spans="1:3">
      <c r="A63" s="2"/>
      <c r="B63" s="4"/>
    </row>
    <row r="64" spans="1:3">
      <c r="A64" s="2"/>
      <c r="B64" s="4"/>
    </row>
    <row r="65" spans="1:2">
      <c r="A65" s="2"/>
      <c r="B65" s="4"/>
    </row>
    <row r="66" spans="1:2">
      <c r="A66" s="2"/>
      <c r="B66" s="4"/>
    </row>
    <row r="67" spans="1:2" ht="15" customHeight="1">
      <c r="A67" s="2"/>
      <c r="B67" s="4"/>
    </row>
    <row r="68" spans="1:2">
      <c r="A68" s="2"/>
      <c r="B68" s="4"/>
    </row>
    <row r="69" spans="1:2">
      <c r="A69" s="2"/>
      <c r="B69" s="4"/>
    </row>
    <row r="70" spans="1:2">
      <c r="A70" s="2"/>
      <c r="B70" s="4"/>
    </row>
    <row r="71" spans="1:2" ht="15" customHeight="1">
      <c r="A71" s="2"/>
      <c r="B71" s="4"/>
    </row>
    <row r="72" spans="1:2">
      <c r="A72" s="2"/>
      <c r="B72" s="4"/>
    </row>
    <row r="73" spans="1:2">
      <c r="A73" s="2"/>
      <c r="B73" s="4"/>
    </row>
    <row r="74" spans="1:2" ht="15" customHeight="1">
      <c r="A74" s="2"/>
      <c r="B74" s="4"/>
    </row>
    <row r="75" spans="1:2">
      <c r="A75" s="2"/>
      <c r="B75" s="4"/>
    </row>
    <row r="76" spans="1:2">
      <c r="A76" s="2"/>
      <c r="B76" s="4"/>
    </row>
    <row r="77" spans="1:2">
      <c r="A77" s="2"/>
      <c r="B77" s="4"/>
    </row>
    <row r="78" spans="1:2" ht="15" customHeight="1">
      <c r="A78" s="2"/>
      <c r="B78" s="4"/>
    </row>
    <row r="79" spans="1:2">
      <c r="A79" s="2"/>
      <c r="B79" s="4"/>
    </row>
    <row r="80" spans="1:2">
      <c r="A80" s="2"/>
      <c r="B80" s="4"/>
    </row>
    <row r="81" spans="1:2">
      <c r="A81" s="2"/>
      <c r="B81" s="4"/>
    </row>
    <row r="82" spans="1:2">
      <c r="A82" s="2"/>
      <c r="B82" s="4"/>
    </row>
  </sheetData>
  <sortState ref="A2:B82">
    <sortCondition ref="A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83"/>
  <sheetViews>
    <sheetView tabSelected="1" workbookViewId="0">
      <pane xSplit="1" ySplit="2" topLeftCell="B56" activePane="bottomRight" state="frozen"/>
      <selection pane="topRight" activeCell="B1" sqref="B1"/>
      <selection pane="bottomLeft" activeCell="A3" sqref="A3"/>
      <selection pane="bottomRight" activeCell="K7" sqref="K7"/>
    </sheetView>
  </sheetViews>
  <sheetFormatPr defaultRowHeight="15"/>
  <cols>
    <col min="1" max="1" width="18.42578125" style="7" customWidth="1"/>
    <col min="2" max="2" width="14.85546875" style="7" customWidth="1"/>
    <col min="3" max="3" width="15.28515625" style="7" customWidth="1"/>
    <col min="4" max="4" width="13.28515625" style="7" customWidth="1"/>
    <col min="5" max="5" width="12.85546875" style="7" customWidth="1"/>
    <col min="6" max="6" width="14.140625" style="7" customWidth="1"/>
    <col min="7" max="7" width="18.5703125" style="7" customWidth="1"/>
    <col min="8" max="8" width="18" style="7" customWidth="1"/>
    <col min="9" max="9" width="16.85546875" style="7" customWidth="1"/>
    <col min="10" max="10" width="20.28515625" style="7" customWidth="1"/>
    <col min="11" max="11" width="17.85546875" style="7" customWidth="1"/>
    <col min="12" max="13" width="19.140625" style="7" customWidth="1"/>
    <col min="14" max="14" width="13" style="8" customWidth="1"/>
    <col min="15" max="16384" width="9.140625" style="8"/>
  </cols>
  <sheetData>
    <row r="1" spans="1:14" ht="19.5">
      <c r="A1" s="23"/>
      <c r="B1" s="44" t="s">
        <v>14</v>
      </c>
      <c r="C1" s="45"/>
      <c r="D1" s="45"/>
      <c r="E1" s="45"/>
      <c r="F1" s="45"/>
      <c r="G1" s="45"/>
      <c r="H1" s="46" t="s">
        <v>24</v>
      </c>
      <c r="I1" s="45"/>
      <c r="J1" s="45"/>
      <c r="K1" s="45"/>
      <c r="L1" s="47"/>
      <c r="M1" s="52" t="s">
        <v>27</v>
      </c>
      <c r="N1" s="43" t="s">
        <v>25</v>
      </c>
    </row>
    <row r="2" spans="1:14" s="9" customFormat="1">
      <c r="A2" s="24" t="s">
        <v>0</v>
      </c>
      <c r="B2" s="21" t="s">
        <v>7</v>
      </c>
      <c r="C2" s="22" t="s">
        <v>6</v>
      </c>
      <c r="D2" s="22" t="s">
        <v>8</v>
      </c>
      <c r="E2" s="22" t="s">
        <v>9</v>
      </c>
      <c r="F2" s="22" t="s">
        <v>10</v>
      </c>
      <c r="G2" s="22" t="s">
        <v>13</v>
      </c>
      <c r="H2" s="36" t="s">
        <v>15</v>
      </c>
      <c r="I2" s="22" t="s">
        <v>16</v>
      </c>
      <c r="J2" s="22" t="s">
        <v>17</v>
      </c>
      <c r="K2" s="22" t="s">
        <v>18</v>
      </c>
      <c r="L2" s="25" t="s">
        <v>19</v>
      </c>
      <c r="M2" s="50" t="s">
        <v>28</v>
      </c>
      <c r="N2" s="42" t="s">
        <v>26</v>
      </c>
    </row>
    <row r="3" spans="1:14">
      <c r="A3" s="26">
        <v>39700</v>
      </c>
      <c r="B3" s="14"/>
      <c r="C3" s="15"/>
      <c r="D3" s="15"/>
      <c r="E3" s="15"/>
      <c r="F3" s="15"/>
      <c r="G3" s="15"/>
      <c r="H3" s="37"/>
      <c r="I3" s="15"/>
      <c r="J3" s="15"/>
      <c r="K3" s="15"/>
      <c r="L3" s="27"/>
      <c r="M3" s="49"/>
    </row>
    <row r="4" spans="1:14" ht="15" customHeight="1">
      <c r="A4" s="26">
        <v>39722</v>
      </c>
      <c r="B4" s="14">
        <v>-0.10276640367522213</v>
      </c>
      <c r="C4" s="15">
        <v>-6.8045112781954964E-2</v>
      </c>
      <c r="D4" s="15">
        <v>-5.3374344128822193E-2</v>
      </c>
      <c r="E4" s="15">
        <v>-0.57800000000000007</v>
      </c>
      <c r="F4" s="15">
        <v>-4.562017198659081E-2</v>
      </c>
      <c r="G4" s="15">
        <v>-0.23496240601503801</v>
      </c>
      <c r="H4" s="37">
        <f>0.5*B4+0.5*C4</f>
        <v>-8.5405758228588549E-2</v>
      </c>
      <c r="I4" s="15">
        <f>0.5*B4+0.5*D4</f>
        <v>-7.8070373902022164E-2</v>
      </c>
      <c r="J4" s="20">
        <f>0.5*B4+0.5*F4</f>
        <v>-7.4193287830906479E-2</v>
      </c>
      <c r="K4" s="20">
        <f>0.5*B4+0.5*G4</f>
        <v>-0.16886440484513007</v>
      </c>
      <c r="L4" s="38">
        <f>0.5*B4+0.5*E4</f>
        <v>-0.34038320183761112</v>
      </c>
      <c r="M4" s="53">
        <f>1/6*B4+1/6*C4+1/6*D4+1/6*E4+1/6*F4+1/6*G4</f>
        <v>-0.18046140643127134</v>
      </c>
      <c r="N4" s="8">
        <v>-0.16942453444905511</v>
      </c>
    </row>
    <row r="5" spans="1:14">
      <c r="A5" s="26">
        <v>39755</v>
      </c>
      <c r="B5" s="14">
        <v>-0.18477292965271602</v>
      </c>
      <c r="C5" s="15">
        <v>1.2101653892699128E-3</v>
      </c>
      <c r="D5" s="15">
        <v>-0.13866590214067284</v>
      </c>
      <c r="E5" s="15">
        <v>0.22748815165876779</v>
      </c>
      <c r="F5" s="15">
        <v>8.7660354306658445E-2</v>
      </c>
      <c r="G5" s="15">
        <v>-0.11977886977886984</v>
      </c>
      <c r="H5" s="37">
        <f t="shared" ref="H5:H63" si="0">0.5*B5+0.5*C5</f>
        <v>-9.1781382131723058E-2</v>
      </c>
      <c r="I5" s="15">
        <f t="shared" ref="I5:I63" si="1">0.5*B5+0.5*D5</f>
        <v>-0.16171941589669442</v>
      </c>
      <c r="J5" s="20">
        <f t="shared" ref="J5:J63" si="2">0.5*B5+0.5*F5</f>
        <v>-4.8556287673028789E-2</v>
      </c>
      <c r="K5" s="20">
        <f t="shared" ref="K5:K63" si="3">0.5*B5+0.5*G5</f>
        <v>-0.15227589971579292</v>
      </c>
      <c r="L5" s="38">
        <f t="shared" ref="L5:L63" si="4">0.5*B5+0.5*E5</f>
        <v>2.1357611003025884E-2</v>
      </c>
      <c r="M5" s="53">
        <f t="shared" ref="M5:M63" si="5">1/6*B5+1/6*C5+1/6*D5+1/6*E5+1/6*F5+1/6*G5</f>
        <v>-2.1143171702927094E-2</v>
      </c>
      <c r="N5" s="8">
        <v>-7.484903225806451E-2</v>
      </c>
    </row>
    <row r="6" spans="1:14">
      <c r="A6" s="26">
        <v>39783</v>
      </c>
      <c r="B6" s="14">
        <v>5.0143364281813214E-2</v>
      </c>
      <c r="C6" s="15">
        <v>7.6551168412571022E-3</v>
      </c>
      <c r="D6" s="15">
        <v>-7.8997004327082995E-2</v>
      </c>
      <c r="E6" s="15">
        <v>-0.15057915057915047</v>
      </c>
      <c r="F6" s="15">
        <v>-4.0718899185620896E-3</v>
      </c>
      <c r="G6" s="15">
        <v>-3.8381018841591119E-2</v>
      </c>
      <c r="H6" s="37">
        <f t="shared" si="0"/>
        <v>2.8899240561535158E-2</v>
      </c>
      <c r="I6" s="15">
        <f t="shared" si="1"/>
        <v>-1.442682002263489E-2</v>
      </c>
      <c r="J6" s="20">
        <f t="shared" si="2"/>
        <v>2.3035737181625562E-2</v>
      </c>
      <c r="K6" s="20">
        <f t="shared" si="3"/>
        <v>5.8811727201110477E-3</v>
      </c>
      <c r="L6" s="38">
        <f t="shared" si="4"/>
        <v>-5.0217893148668633E-2</v>
      </c>
      <c r="M6" s="53">
        <f t="shared" si="5"/>
        <v>-3.5705097090552723E-2</v>
      </c>
      <c r="N6" s="8">
        <v>7.8215656520574748E-3</v>
      </c>
    </row>
    <row r="7" spans="1:14">
      <c r="A7" s="26">
        <v>39815</v>
      </c>
      <c r="B7" s="14">
        <v>0.10037380139769217</v>
      </c>
      <c r="C7" s="15">
        <v>-0.15953618552578974</v>
      </c>
      <c r="D7" s="15">
        <v>5.60173473075532E-2</v>
      </c>
      <c r="E7" s="15">
        <v>-0.18181818181818185</v>
      </c>
      <c r="F7" s="15">
        <v>-4.1872268433667176E-2</v>
      </c>
      <c r="G7" s="15">
        <v>-0.25108853410740195</v>
      </c>
      <c r="H7" s="37">
        <f t="shared" si="0"/>
        <v>-2.9581192064048786E-2</v>
      </c>
      <c r="I7" s="15">
        <f t="shared" si="1"/>
        <v>7.8195574352622685E-2</v>
      </c>
      <c r="J7" s="20">
        <f t="shared" si="2"/>
        <v>2.9250766482012497E-2</v>
      </c>
      <c r="K7" s="20">
        <f t="shared" si="3"/>
        <v>-7.5357366354854891E-2</v>
      </c>
      <c r="L7" s="38">
        <f t="shared" si="4"/>
        <v>-4.0722190210244841E-2</v>
      </c>
      <c r="M7" s="53">
        <f t="shared" si="5"/>
        <v>-7.9654003529965892E-2</v>
      </c>
      <c r="N7" s="8">
        <v>-8.5657348463880442E-2</v>
      </c>
    </row>
    <row r="8" spans="1:14" ht="15" customHeight="1">
      <c r="A8" s="26">
        <v>39846</v>
      </c>
      <c r="B8" s="14">
        <v>-1.5951318937759244E-3</v>
      </c>
      <c r="C8" s="15">
        <v>4.4957183634633698E-2</v>
      </c>
      <c r="D8" s="15">
        <v>-9.1261692904403054E-3</v>
      </c>
      <c r="E8" s="15">
        <v>6.6666666666666596E-2</v>
      </c>
      <c r="F8" s="15">
        <v>-0.10771041789287808</v>
      </c>
      <c r="G8" s="15">
        <v>-0.27810077519379844</v>
      </c>
      <c r="H8" s="37">
        <f t="shared" si="0"/>
        <v>2.1681025870428888E-2</v>
      </c>
      <c r="I8" s="15">
        <f t="shared" si="1"/>
        <v>-5.3606505921081149E-3</v>
      </c>
      <c r="J8" s="20">
        <f t="shared" si="2"/>
        <v>-5.4652774893327004E-2</v>
      </c>
      <c r="K8" s="20">
        <f t="shared" si="3"/>
        <v>-0.13984795354378718</v>
      </c>
      <c r="L8" s="38">
        <f t="shared" si="4"/>
        <v>3.2535767386445334E-2</v>
      </c>
      <c r="M8" s="53">
        <f t="shared" si="5"/>
        <v>-4.7484773994932075E-2</v>
      </c>
      <c r="N8" s="8">
        <v>-0.10993122487528451</v>
      </c>
    </row>
    <row r="9" spans="1:14">
      <c r="A9" s="26">
        <v>39874</v>
      </c>
      <c r="B9" s="14">
        <v>2.9793780881091136E-2</v>
      </c>
      <c r="C9" s="15">
        <v>6.3965399499203324E-2</v>
      </c>
      <c r="D9" s="15">
        <v>0.17695141607183978</v>
      </c>
      <c r="E9" s="15">
        <v>0.31770833333333326</v>
      </c>
      <c r="F9" s="15">
        <v>2.8034300791557011E-3</v>
      </c>
      <c r="G9" s="15">
        <v>0.18791946308724825</v>
      </c>
      <c r="H9" s="37">
        <f t="shared" si="0"/>
        <v>4.687959019014723E-2</v>
      </c>
      <c r="I9" s="15">
        <f t="shared" si="1"/>
        <v>0.10337259847646546</v>
      </c>
      <c r="J9" s="20">
        <f t="shared" si="2"/>
        <v>1.6298605480123417E-2</v>
      </c>
      <c r="K9" s="20">
        <f t="shared" si="3"/>
        <v>0.10885662198416969</v>
      </c>
      <c r="L9" s="38">
        <f t="shared" si="4"/>
        <v>0.1737510571072122</v>
      </c>
      <c r="M9" s="53">
        <f t="shared" si="5"/>
        <v>0.12985697049197858</v>
      </c>
      <c r="N9" s="8">
        <v>8.5404508291501674E-2</v>
      </c>
    </row>
    <row r="10" spans="1:14">
      <c r="A10" s="26">
        <v>39904</v>
      </c>
      <c r="B10" s="14">
        <v>0.13764868126185148</v>
      </c>
      <c r="C10" s="15">
        <v>-3.2520325203252098E-2</v>
      </c>
      <c r="D10" s="15">
        <v>0.19710456813068561</v>
      </c>
      <c r="E10" s="15">
        <v>1.2727272727272729</v>
      </c>
      <c r="F10" s="15">
        <v>-2.0884722907416595E-2</v>
      </c>
      <c r="G10" s="15">
        <v>0.25197740112994355</v>
      </c>
      <c r="H10" s="37">
        <f t="shared" si="0"/>
        <v>5.2564178029299691E-2</v>
      </c>
      <c r="I10" s="15">
        <f t="shared" si="1"/>
        <v>0.16737662469626854</v>
      </c>
      <c r="J10" s="20">
        <f t="shared" si="2"/>
        <v>5.8381979177217443E-2</v>
      </c>
      <c r="K10" s="20">
        <f t="shared" si="3"/>
        <v>0.19481304119589751</v>
      </c>
      <c r="L10" s="38">
        <f t="shared" si="4"/>
        <v>0.70518797699456215</v>
      </c>
      <c r="M10" s="53">
        <f t="shared" si="5"/>
        <v>0.30100881252318079</v>
      </c>
      <c r="N10" s="8">
        <v>9.3925075513554765E-2</v>
      </c>
    </row>
    <row r="11" spans="1:14" ht="15" customHeight="1">
      <c r="A11" s="26">
        <v>39934</v>
      </c>
      <c r="B11" s="14">
        <v>5.3690936182033966E-2</v>
      </c>
      <c r="C11" s="15">
        <v>-7.7399380804953873E-3</v>
      </c>
      <c r="D11" s="15">
        <v>7.9261317208694379E-2</v>
      </c>
      <c r="E11" s="15">
        <v>-3.8260869565217348E-2</v>
      </c>
      <c r="F11" s="15">
        <v>4.635539133355724E-2</v>
      </c>
      <c r="G11" s="15">
        <v>6.4981949458483818E-2</v>
      </c>
      <c r="H11" s="37">
        <f t="shared" si="0"/>
        <v>2.2975499050769288E-2</v>
      </c>
      <c r="I11" s="15">
        <f t="shared" si="1"/>
        <v>6.6476126695364179E-2</v>
      </c>
      <c r="J11" s="20">
        <f t="shared" si="2"/>
        <v>5.00231637577956E-2</v>
      </c>
      <c r="K11" s="20">
        <f t="shared" si="3"/>
        <v>5.9336442820258892E-2</v>
      </c>
      <c r="L11" s="38">
        <f t="shared" si="4"/>
        <v>7.7150333084083089E-3</v>
      </c>
      <c r="M11" s="53">
        <f t="shared" si="5"/>
        <v>3.3048131089509443E-2</v>
      </c>
      <c r="N11" s="8">
        <v>5.3081426656431577E-2</v>
      </c>
    </row>
    <row r="12" spans="1:14">
      <c r="A12" s="26">
        <v>39965</v>
      </c>
      <c r="B12" s="14">
        <v>1.0449871773362309E-2</v>
      </c>
      <c r="C12" s="15">
        <v>-2.6075328727434694E-2</v>
      </c>
      <c r="D12" s="15">
        <v>4.8758328285887317E-2</v>
      </c>
      <c r="E12" s="15">
        <v>5.6057866184448392E-2</v>
      </c>
      <c r="F12" s="15">
        <v>8.0256821829855548E-3</v>
      </c>
      <c r="G12" s="15">
        <v>-0.12288135593220348</v>
      </c>
      <c r="H12" s="37">
        <f t="shared" si="0"/>
        <v>-7.8127284770361932E-3</v>
      </c>
      <c r="I12" s="15">
        <f t="shared" si="1"/>
        <v>2.9604100029624814E-2</v>
      </c>
      <c r="J12" s="20">
        <f t="shared" si="2"/>
        <v>9.2377769781739321E-3</v>
      </c>
      <c r="K12" s="20">
        <f t="shared" si="3"/>
        <v>-5.6215742079420587E-2</v>
      </c>
      <c r="L12" s="38">
        <f t="shared" si="4"/>
        <v>3.3253868978905352E-2</v>
      </c>
      <c r="M12" s="53">
        <f t="shared" si="5"/>
        <v>-4.2774893721590976E-3</v>
      </c>
      <c r="N12" s="8">
        <v>1.9583523728709844E-4</v>
      </c>
    </row>
    <row r="13" spans="1:14">
      <c r="A13" s="26">
        <v>39995</v>
      </c>
      <c r="B13" s="14">
        <v>5.0902535638890953E-2</v>
      </c>
      <c r="C13" s="15">
        <v>2.9519450800915309E-2</v>
      </c>
      <c r="D13" s="15">
        <v>0.14719896043892569</v>
      </c>
      <c r="E13" s="15">
        <v>0.31678082191780832</v>
      </c>
      <c r="F13" s="15">
        <v>6.8471337579617793E-3</v>
      </c>
      <c r="G13" s="15">
        <v>0.14299516908212564</v>
      </c>
      <c r="H13" s="37">
        <f t="shared" si="0"/>
        <v>4.0210993219903131E-2</v>
      </c>
      <c r="I13" s="15">
        <f t="shared" si="1"/>
        <v>9.9050748038908315E-2</v>
      </c>
      <c r="J13" s="20">
        <f t="shared" si="2"/>
        <v>2.8874834698426367E-2</v>
      </c>
      <c r="K13" s="20">
        <f t="shared" si="3"/>
        <v>9.6948852360508292E-2</v>
      </c>
      <c r="L13" s="38">
        <f t="shared" si="4"/>
        <v>0.18384167877834964</v>
      </c>
      <c r="M13" s="53">
        <f t="shared" si="5"/>
        <v>0.11570734527277127</v>
      </c>
      <c r="N13" s="8">
        <v>7.4141756950789672E-2</v>
      </c>
    </row>
    <row r="14" spans="1:14">
      <c r="A14" s="26">
        <v>40028</v>
      </c>
      <c r="B14" s="14">
        <v>4.2026859270962655E-2</v>
      </c>
      <c r="C14" s="15">
        <v>2.5561235830184454E-2</v>
      </c>
      <c r="D14" s="15">
        <v>2.9450632433452941E-2</v>
      </c>
      <c r="E14" s="15">
        <v>-4.9414824447334298E-2</v>
      </c>
      <c r="F14" s="15">
        <v>-1.1545152617428387E-2</v>
      </c>
      <c r="G14" s="15">
        <v>3.7193575655114074E-2</v>
      </c>
      <c r="H14" s="37">
        <f t="shared" si="0"/>
        <v>3.3794047550573553E-2</v>
      </c>
      <c r="I14" s="15">
        <f t="shared" si="1"/>
        <v>3.57387458522078E-2</v>
      </c>
      <c r="J14" s="20">
        <f t="shared" si="2"/>
        <v>1.5240853326767133E-2</v>
      </c>
      <c r="K14" s="20">
        <f t="shared" si="3"/>
        <v>3.9610217463038361E-2</v>
      </c>
      <c r="L14" s="38">
        <f t="shared" si="4"/>
        <v>-3.6939825881858214E-3</v>
      </c>
      <c r="M14" s="53">
        <f t="shared" si="5"/>
        <v>1.2212054354158572E-2</v>
      </c>
      <c r="N14" s="8">
        <v>3.3560173370599897E-2</v>
      </c>
    </row>
    <row r="15" spans="1:14" ht="15" customHeight="1">
      <c r="A15" s="26">
        <v>40057</v>
      </c>
      <c r="B15" s="14">
        <v>7.4035566530205571E-2</v>
      </c>
      <c r="C15" s="15">
        <v>-3.5110533159947929E-2</v>
      </c>
      <c r="D15" s="15">
        <v>0.10190109419891183</v>
      </c>
      <c r="E15" s="15">
        <v>-5.1983584131326935E-2</v>
      </c>
      <c r="F15" s="15">
        <v>-7.840000000000031E-3</v>
      </c>
      <c r="G15" s="15">
        <v>0.18826405867970664</v>
      </c>
      <c r="H15" s="37">
        <f t="shared" si="0"/>
        <v>1.9462516685128821E-2</v>
      </c>
      <c r="I15" s="15">
        <f t="shared" si="1"/>
        <v>8.79683303645587E-2</v>
      </c>
      <c r="J15" s="20">
        <f t="shared" si="2"/>
        <v>3.3097783265102772E-2</v>
      </c>
      <c r="K15" s="20">
        <f t="shared" si="3"/>
        <v>0.13114981260495612</v>
      </c>
      <c r="L15" s="38">
        <f t="shared" si="4"/>
        <v>1.1025991199439318E-2</v>
      </c>
      <c r="M15" s="53">
        <f t="shared" si="5"/>
        <v>4.4877767019591522E-2</v>
      </c>
      <c r="N15" s="8">
        <v>3.5723383825517749E-2</v>
      </c>
    </row>
    <row r="16" spans="1:14">
      <c r="A16" s="26">
        <v>40087</v>
      </c>
      <c r="B16" s="14">
        <v>8.1214076837753307E-2</v>
      </c>
      <c r="C16" s="15">
        <v>1.2129380053908336E-2</v>
      </c>
      <c r="D16" s="15">
        <v>1.7030955286808064E-2</v>
      </c>
      <c r="E16" s="15">
        <v>-2.8860028860028759E-2</v>
      </c>
      <c r="F16" s="15">
        <v>4.4670214481535291E-2</v>
      </c>
      <c r="G16" s="15">
        <v>-0.13168724279835389</v>
      </c>
      <c r="H16" s="37">
        <f t="shared" si="0"/>
        <v>4.6671728445830819E-2</v>
      </c>
      <c r="I16" s="15">
        <f t="shared" si="1"/>
        <v>4.9122516062280686E-2</v>
      </c>
      <c r="J16" s="20">
        <f t="shared" si="2"/>
        <v>6.2942145659644302E-2</v>
      </c>
      <c r="K16" s="20">
        <f t="shared" si="3"/>
        <v>-2.5236582980300293E-2</v>
      </c>
      <c r="L16" s="38">
        <f t="shared" si="4"/>
        <v>2.6177023988862274E-2</v>
      </c>
      <c r="M16" s="53">
        <f t="shared" si="5"/>
        <v>-9.1710749972960526E-4</v>
      </c>
      <c r="N16" s="8">
        <v>-1.976198584780705E-2</v>
      </c>
    </row>
    <row r="17" spans="1:14">
      <c r="A17" s="26">
        <v>40119</v>
      </c>
      <c r="B17" s="14">
        <v>8.7443109751548148E-2</v>
      </c>
      <c r="C17" s="15">
        <v>9.8091433644030057E-2</v>
      </c>
      <c r="D17" s="15">
        <v>6.049200894561705E-2</v>
      </c>
      <c r="E17" s="15">
        <v>0.27043090638930167</v>
      </c>
      <c r="F17" s="15">
        <v>5.3565915405989484E-2</v>
      </c>
      <c r="G17" s="15">
        <v>0.12401263823064773</v>
      </c>
      <c r="H17" s="37">
        <f t="shared" si="0"/>
        <v>9.2767271697789103E-2</v>
      </c>
      <c r="I17" s="15">
        <f t="shared" si="1"/>
        <v>7.3967559348582596E-2</v>
      </c>
      <c r="J17" s="20">
        <f t="shared" si="2"/>
        <v>7.0504512578768816E-2</v>
      </c>
      <c r="K17" s="20">
        <f t="shared" si="3"/>
        <v>0.10572787399109794</v>
      </c>
      <c r="L17" s="38">
        <f t="shared" si="4"/>
        <v>0.1789370080704249</v>
      </c>
      <c r="M17" s="53">
        <f t="shared" si="5"/>
        <v>0.11567266872785567</v>
      </c>
      <c r="N17" s="8">
        <v>5.7363996950366293E-2</v>
      </c>
    </row>
    <row r="18" spans="1:14">
      <c r="A18" s="26">
        <v>40148</v>
      </c>
      <c r="B18" s="14">
        <v>6.3430531732418555E-2</v>
      </c>
      <c r="C18" s="15">
        <v>-1.535974130962001E-2</v>
      </c>
      <c r="D18" s="15">
        <v>5.4161094537599021E-2</v>
      </c>
      <c r="E18" s="15">
        <v>0.12514619883040917</v>
      </c>
      <c r="F18" s="15">
        <v>-9.1721611721611696E-2</v>
      </c>
      <c r="G18" s="15">
        <v>-4.9894588896697178E-2</v>
      </c>
      <c r="H18" s="37">
        <f t="shared" si="0"/>
        <v>2.4035395211399274E-2</v>
      </c>
      <c r="I18" s="15">
        <f t="shared" si="1"/>
        <v>5.8795813135008784E-2</v>
      </c>
      <c r="J18" s="20">
        <f t="shared" si="2"/>
        <v>-1.414553999459657E-2</v>
      </c>
      <c r="K18" s="20">
        <f t="shared" si="3"/>
        <v>6.7679714178606881E-3</v>
      </c>
      <c r="L18" s="38">
        <f t="shared" si="4"/>
        <v>9.4288365281413863E-2</v>
      </c>
      <c r="M18" s="53">
        <f t="shared" si="5"/>
        <v>1.4293647195416311E-2</v>
      </c>
      <c r="N18" s="8">
        <v>1.7770597738287375E-2</v>
      </c>
    </row>
    <row r="19" spans="1:14">
      <c r="A19" s="26">
        <v>40182</v>
      </c>
      <c r="B19" s="14">
        <v>-0.14523049130617111</v>
      </c>
      <c r="C19" s="15">
        <v>-2.0525451559930236E-4</v>
      </c>
      <c r="D19" s="15">
        <v>-8.8606977311539395E-2</v>
      </c>
      <c r="E19" s="15">
        <v>8.419958419958426E-2</v>
      </c>
      <c r="F19" s="15">
        <v>-5.5170188740119398E-2</v>
      </c>
      <c r="G19" s="15">
        <v>6.2869822485207075E-2</v>
      </c>
      <c r="H19" s="37">
        <f t="shared" si="0"/>
        <v>-7.2717872910885203E-2</v>
      </c>
      <c r="I19" s="15">
        <f t="shared" si="1"/>
        <v>-0.11691873430885524</v>
      </c>
      <c r="J19" s="20">
        <f t="shared" si="2"/>
        <v>-0.10020034002314525</v>
      </c>
      <c r="K19" s="20">
        <f t="shared" si="3"/>
        <v>-4.1180334410482015E-2</v>
      </c>
      <c r="L19" s="38">
        <f t="shared" si="4"/>
        <v>-3.0515453553293423E-2</v>
      </c>
      <c r="M19" s="53">
        <f t="shared" si="5"/>
        <v>-2.3690584198106313E-2</v>
      </c>
      <c r="N19" s="8">
        <v>-3.6974262397991231E-2</v>
      </c>
    </row>
    <row r="20" spans="1:14" ht="15" customHeight="1">
      <c r="A20" s="26">
        <v>40210</v>
      </c>
      <c r="B20" s="14">
        <v>-5.925199079141223E-3</v>
      </c>
      <c r="C20" s="15">
        <v>1.190720591254359E-2</v>
      </c>
      <c r="D20" s="15">
        <v>6.5367525028106471E-2</v>
      </c>
      <c r="E20" s="15">
        <v>8.2454458293384422E-2</v>
      </c>
      <c r="F20" s="15">
        <v>1.5536964316202776E-2</v>
      </c>
      <c r="G20" s="15">
        <v>5.5671537926235267E-3</v>
      </c>
      <c r="H20" s="37">
        <f t="shared" si="0"/>
        <v>2.9910034167011834E-3</v>
      </c>
      <c r="I20" s="15">
        <f t="shared" si="1"/>
        <v>2.9721162974482625E-2</v>
      </c>
      <c r="J20" s="20">
        <f t="shared" si="2"/>
        <v>4.8058826185307761E-3</v>
      </c>
      <c r="K20" s="20">
        <f t="shared" si="3"/>
        <v>-1.7902264325884813E-4</v>
      </c>
      <c r="L20" s="38">
        <f t="shared" si="4"/>
        <v>3.8264629607121597E-2</v>
      </c>
      <c r="M20" s="53">
        <f t="shared" si="5"/>
        <v>2.9151351377286593E-2</v>
      </c>
      <c r="N20" s="8">
        <v>2.8513693463827205E-2</v>
      </c>
    </row>
    <row r="21" spans="1:14">
      <c r="A21" s="26">
        <v>40238</v>
      </c>
      <c r="B21" s="14">
        <v>7.6537585421412396E-2</v>
      </c>
      <c r="C21" s="15">
        <v>3.4083992696287271E-2</v>
      </c>
      <c r="D21" s="15">
        <v>0.14849246231155785</v>
      </c>
      <c r="E21" s="15">
        <v>7.0859167404783069E-2</v>
      </c>
      <c r="F21" s="15">
        <v>3.0430396772024249E-2</v>
      </c>
      <c r="G21" s="15">
        <v>0.13287197231833922</v>
      </c>
      <c r="H21" s="37">
        <f t="shared" si="0"/>
        <v>5.5310789058849834E-2</v>
      </c>
      <c r="I21" s="15">
        <f t="shared" si="1"/>
        <v>0.11251502386648513</v>
      </c>
      <c r="J21" s="20">
        <f t="shared" si="2"/>
        <v>5.3483991096718322E-2</v>
      </c>
      <c r="K21" s="20">
        <f t="shared" si="3"/>
        <v>0.10470477886987581</v>
      </c>
      <c r="L21" s="38">
        <f t="shared" si="4"/>
        <v>7.3698376413097733E-2</v>
      </c>
      <c r="M21" s="53">
        <f t="shared" si="5"/>
        <v>8.2212596154067341E-2</v>
      </c>
      <c r="N21" s="8">
        <v>5.8796367554255859E-2</v>
      </c>
    </row>
    <row r="22" spans="1:14">
      <c r="A22" s="26">
        <v>40269</v>
      </c>
      <c r="B22" s="14">
        <v>-7.3035689095782119E-2</v>
      </c>
      <c r="C22" s="15">
        <v>-3.5314891112419013E-2</v>
      </c>
      <c r="D22" s="15">
        <v>0.11100415663968487</v>
      </c>
      <c r="E22" s="15">
        <v>3.5566583953680703E-2</v>
      </c>
      <c r="F22" s="15">
        <v>1.1747430249632875E-2</v>
      </c>
      <c r="G22" s="15">
        <v>3.6041539401343914E-2</v>
      </c>
      <c r="H22" s="37">
        <f t="shared" si="0"/>
        <v>-5.4175290104100562E-2</v>
      </c>
      <c r="I22" s="15">
        <f t="shared" si="1"/>
        <v>1.8984233771951374E-2</v>
      </c>
      <c r="J22" s="20">
        <f t="shared" si="2"/>
        <v>-3.0644129423074623E-2</v>
      </c>
      <c r="K22" s="20">
        <f t="shared" si="3"/>
        <v>-1.8497074847219103E-2</v>
      </c>
      <c r="L22" s="38">
        <f t="shared" si="4"/>
        <v>-1.8734552571050708E-2</v>
      </c>
      <c r="M22" s="53">
        <f t="shared" si="5"/>
        <v>1.4334855006023536E-2</v>
      </c>
      <c r="N22" s="8">
        <v>1.475932719359003E-2</v>
      </c>
    </row>
    <row r="23" spans="1:14">
      <c r="A23" s="26">
        <v>40301</v>
      </c>
      <c r="B23" s="14">
        <v>-7.6222179950542229E-2</v>
      </c>
      <c r="C23" s="15">
        <v>-5.1860890787065371E-2</v>
      </c>
      <c r="D23" s="15">
        <v>-1.610743541272832E-2</v>
      </c>
      <c r="E23" s="15">
        <v>-9.9041533546325902E-2</v>
      </c>
      <c r="F23" s="15">
        <v>-0.10175778100306394</v>
      </c>
      <c r="G23" s="15">
        <v>-0.13266509433962265</v>
      </c>
      <c r="H23" s="37">
        <f t="shared" si="0"/>
        <v>-6.4041535368803804E-2</v>
      </c>
      <c r="I23" s="15">
        <f t="shared" si="1"/>
        <v>-4.6164807681635278E-2</v>
      </c>
      <c r="J23" s="20">
        <f t="shared" si="2"/>
        <v>-8.8989980476803093E-2</v>
      </c>
      <c r="K23" s="20">
        <f t="shared" si="3"/>
        <v>-0.10444363714508244</v>
      </c>
      <c r="L23" s="38">
        <f t="shared" si="4"/>
        <v>-8.7631856748434073E-2</v>
      </c>
      <c r="M23" s="53">
        <f t="shared" si="5"/>
        <v>-7.9609152506558062E-2</v>
      </c>
      <c r="N23" s="8">
        <v>-8.1975916203894841E-2</v>
      </c>
    </row>
    <row r="24" spans="1:14" ht="15" customHeight="1">
      <c r="A24" s="26">
        <v>40330</v>
      </c>
      <c r="B24" s="14">
        <v>-8.3767477297531062E-2</v>
      </c>
      <c r="C24" s="15">
        <v>-4.9335049335049279E-2</v>
      </c>
      <c r="D24" s="15">
        <v>-2.0814153624464704E-2</v>
      </c>
      <c r="E24" s="15">
        <v>-0.14095744680851063</v>
      </c>
      <c r="F24" s="15">
        <v>-5.6014362657091643E-2</v>
      </c>
      <c r="G24" s="15">
        <v>-0.11284840244731476</v>
      </c>
      <c r="H24" s="37">
        <f t="shared" si="0"/>
        <v>-6.6551263316290174E-2</v>
      </c>
      <c r="I24" s="15">
        <f t="shared" si="1"/>
        <v>-5.2290815460997883E-2</v>
      </c>
      <c r="J24" s="20">
        <f t="shared" si="2"/>
        <v>-6.9890919977311353E-2</v>
      </c>
      <c r="K24" s="20">
        <f t="shared" si="3"/>
        <v>-9.8307939872422909E-2</v>
      </c>
      <c r="L24" s="38">
        <f t="shared" si="4"/>
        <v>-0.11236246205302085</v>
      </c>
      <c r="M24" s="53">
        <f t="shared" si="5"/>
        <v>-7.7289482028327014E-2</v>
      </c>
      <c r="N24" s="8">
        <v>-5.3882376699314345E-2</v>
      </c>
    </row>
    <row r="25" spans="1:14">
      <c r="A25" s="26">
        <v>40360</v>
      </c>
      <c r="B25" s="14">
        <v>8.967299696595131E-2</v>
      </c>
      <c r="C25" s="15">
        <v>6.4981949458483818E-2</v>
      </c>
      <c r="D25" s="15">
        <v>2.2728201774107847E-2</v>
      </c>
      <c r="E25" s="15">
        <v>0.26728586171310631</v>
      </c>
      <c r="F25" s="15">
        <v>4.5644731837200428E-2</v>
      </c>
      <c r="G25" s="15">
        <v>0.11800766283524897</v>
      </c>
      <c r="H25" s="37">
        <f t="shared" si="0"/>
        <v>7.7327473212217557E-2</v>
      </c>
      <c r="I25" s="15">
        <f t="shared" si="1"/>
        <v>5.620059937002958E-2</v>
      </c>
      <c r="J25" s="20">
        <f t="shared" si="2"/>
        <v>6.7658864401575869E-2</v>
      </c>
      <c r="K25" s="20">
        <f t="shared" si="3"/>
        <v>0.10384032990060013</v>
      </c>
      <c r="L25" s="38">
        <f t="shared" si="4"/>
        <v>0.17847942933952882</v>
      </c>
      <c r="M25" s="53">
        <f t="shared" si="5"/>
        <v>0.10138690076401646</v>
      </c>
      <c r="N25" s="8">
        <v>6.8777832756061225E-2</v>
      </c>
    </row>
    <row r="26" spans="1:14">
      <c r="A26" s="26">
        <v>40392</v>
      </c>
      <c r="B26" s="14">
        <v>-7.183665051046724E-2</v>
      </c>
      <c r="C26" s="15">
        <v>-1.4830508474576331E-2</v>
      </c>
      <c r="D26" s="15">
        <v>-5.4998201366961076E-2</v>
      </c>
      <c r="E26" s="15">
        <v>-0.11563517915309446</v>
      </c>
      <c r="F26" s="15">
        <v>-2.5463805020006086E-3</v>
      </c>
      <c r="G26" s="15">
        <v>-0.10143934201507886</v>
      </c>
      <c r="H26" s="37">
        <f t="shared" si="0"/>
        <v>-4.3333579492521784E-2</v>
      </c>
      <c r="I26" s="15">
        <f t="shared" si="1"/>
        <v>-6.3417425938714161E-2</v>
      </c>
      <c r="J26" s="20">
        <f t="shared" si="2"/>
        <v>-3.7191515506233924E-2</v>
      </c>
      <c r="K26" s="20">
        <f t="shared" si="3"/>
        <v>-8.6637996262773048E-2</v>
      </c>
      <c r="L26" s="38">
        <f t="shared" si="4"/>
        <v>-9.3735914831780842E-2</v>
      </c>
      <c r="M26" s="53">
        <f t="shared" si="5"/>
        <v>-6.0214377003696418E-2</v>
      </c>
      <c r="N26" s="8">
        <v>-4.7449164851125623E-2</v>
      </c>
    </row>
    <row r="27" spans="1:14" ht="15" customHeight="1">
      <c r="A27" s="26">
        <v>40422</v>
      </c>
      <c r="B27" s="14">
        <v>0.16837029465357092</v>
      </c>
      <c r="C27" s="15">
        <v>6.7526881720430115E-2</v>
      </c>
      <c r="D27" s="15">
        <v>0.16719536437846286</v>
      </c>
      <c r="E27" s="15">
        <v>8.3793738489871109E-2</v>
      </c>
      <c r="F27" s="15">
        <v>4.5404814004376272E-2</v>
      </c>
      <c r="G27" s="15">
        <v>0.13043478260869573</v>
      </c>
      <c r="H27" s="37">
        <f t="shared" si="0"/>
        <v>0.11794858818700052</v>
      </c>
      <c r="I27" s="15">
        <f t="shared" si="1"/>
        <v>0.16778282951601689</v>
      </c>
      <c r="J27" s="20">
        <f t="shared" si="2"/>
        <v>0.10688755432897359</v>
      </c>
      <c r="K27" s="20">
        <f t="shared" si="3"/>
        <v>0.14940253863113334</v>
      </c>
      <c r="L27" s="38">
        <f t="shared" si="4"/>
        <v>0.12608201657172102</v>
      </c>
      <c r="M27" s="53">
        <f t="shared" si="5"/>
        <v>0.11045431264256785</v>
      </c>
      <c r="N27" s="8">
        <v>8.7551104037814728E-2</v>
      </c>
    </row>
    <row r="28" spans="1:14">
      <c r="A28" s="26">
        <v>40452</v>
      </c>
      <c r="B28" s="14">
        <v>0.16719602883280413</v>
      </c>
      <c r="C28" s="15">
        <v>1.208702659145853E-2</v>
      </c>
      <c r="D28" s="15">
        <v>6.0733439628931907E-2</v>
      </c>
      <c r="E28" s="15">
        <v>0.15463041631265934</v>
      </c>
      <c r="F28" s="15">
        <v>7.6050933193790332E-2</v>
      </c>
      <c r="G28" s="15">
        <v>-1.4170040485830017E-2</v>
      </c>
      <c r="H28" s="37">
        <f t="shared" si="0"/>
        <v>8.9641527712131325E-2</v>
      </c>
      <c r="I28" s="15">
        <f t="shared" si="1"/>
        <v>0.11396473423086802</v>
      </c>
      <c r="J28" s="20">
        <f t="shared" si="2"/>
        <v>0.12162348101329723</v>
      </c>
      <c r="K28" s="20">
        <f t="shared" si="3"/>
        <v>7.6512994173487059E-2</v>
      </c>
      <c r="L28" s="38">
        <f t="shared" si="4"/>
        <v>0.16091322257273172</v>
      </c>
      <c r="M28" s="53">
        <f t="shared" si="5"/>
        <v>7.6087967345635707E-2</v>
      </c>
      <c r="N28" s="8">
        <v>3.6855941114616146E-2</v>
      </c>
    </row>
    <row r="29" spans="1:14">
      <c r="A29" s="26">
        <v>40483</v>
      </c>
      <c r="B29" s="14">
        <v>-9.4492423007984369E-2</v>
      </c>
      <c r="C29" s="15">
        <v>-1.5923566878981966E-3</v>
      </c>
      <c r="D29" s="15">
        <v>3.3786553703197546E-2</v>
      </c>
      <c r="E29" s="15">
        <v>0.12803532008830024</v>
      </c>
      <c r="F29" s="15">
        <v>5.2844869508834581E-2</v>
      </c>
      <c r="G29" s="15">
        <v>-1.1635865845311425E-2</v>
      </c>
      <c r="H29" s="37">
        <f t="shared" si="0"/>
        <v>-4.8042389847941284E-2</v>
      </c>
      <c r="I29" s="15">
        <f t="shared" si="1"/>
        <v>-3.0352934652393412E-2</v>
      </c>
      <c r="J29" s="20">
        <f t="shared" si="2"/>
        <v>-2.0823776749574894E-2</v>
      </c>
      <c r="K29" s="20">
        <f t="shared" si="3"/>
        <v>-5.3064144426647898E-2</v>
      </c>
      <c r="L29" s="38">
        <f t="shared" si="4"/>
        <v>1.6771448540157934E-2</v>
      </c>
      <c r="M29" s="53">
        <f t="shared" si="5"/>
        <v>1.7824349626523066E-2</v>
      </c>
      <c r="N29" s="8">
        <v>-2.290282778087687E-3</v>
      </c>
    </row>
    <row r="30" spans="1:14">
      <c r="A30" s="26">
        <v>40513</v>
      </c>
      <c r="B30" s="14">
        <v>6.8848860016915273E-2</v>
      </c>
      <c r="C30" s="15">
        <v>2.5917065390750112E-3</v>
      </c>
      <c r="D30" s="15">
        <v>3.6680876375532752E-2</v>
      </c>
      <c r="E30" s="15">
        <v>5.3489889106327362E-2</v>
      </c>
      <c r="F30" s="15">
        <v>5.1116243264049163E-2</v>
      </c>
      <c r="G30" s="15">
        <v>0.16412742382271464</v>
      </c>
      <c r="H30" s="37">
        <f t="shared" si="0"/>
        <v>3.5720283277995139E-2</v>
      </c>
      <c r="I30" s="15">
        <f t="shared" si="1"/>
        <v>5.2764868196224016E-2</v>
      </c>
      <c r="J30" s="20">
        <f t="shared" si="2"/>
        <v>5.9982551640482218E-2</v>
      </c>
      <c r="K30" s="20">
        <f t="shared" si="3"/>
        <v>0.11648814191981496</v>
      </c>
      <c r="L30" s="38">
        <f t="shared" si="4"/>
        <v>6.1169374561621317E-2</v>
      </c>
      <c r="M30" s="53">
        <f t="shared" si="5"/>
        <v>6.2809166520769025E-2</v>
      </c>
      <c r="N30" s="8">
        <v>6.5300072000338952E-2</v>
      </c>
    </row>
    <row r="31" spans="1:14" ht="15" customHeight="1">
      <c r="A31" s="26">
        <v>40546</v>
      </c>
      <c r="B31" s="14">
        <v>1.0758119096924064E-2</v>
      </c>
      <c r="C31" s="15">
        <v>3.9769337840524957E-2</v>
      </c>
      <c r="D31" s="15">
        <v>5.1958815466513701E-2</v>
      </c>
      <c r="E31" s="15">
        <v>-5.0154798761609831E-2</v>
      </c>
      <c r="F31" s="15">
        <v>0.10341291929105029</v>
      </c>
      <c r="G31" s="15">
        <v>0.10113027959547906</v>
      </c>
      <c r="H31" s="37">
        <f t="shared" si="0"/>
        <v>2.526372846872451E-2</v>
      </c>
      <c r="I31" s="15">
        <f t="shared" si="1"/>
        <v>3.1358467281718885E-2</v>
      </c>
      <c r="J31" s="20">
        <f t="shared" si="2"/>
        <v>5.7085519193987175E-2</v>
      </c>
      <c r="K31" s="20">
        <f t="shared" si="3"/>
        <v>5.594419934620156E-2</v>
      </c>
      <c r="L31" s="38">
        <f t="shared" si="4"/>
        <v>-1.9698339832342884E-2</v>
      </c>
      <c r="M31" s="53">
        <f t="shared" si="5"/>
        <v>4.2812445421480369E-2</v>
      </c>
      <c r="N31" s="8">
        <v>2.2645590152984788E-2</v>
      </c>
    </row>
    <row r="32" spans="1:14">
      <c r="A32" s="26">
        <v>40575</v>
      </c>
      <c r="B32" s="14">
        <v>2.1720301152641688E-2</v>
      </c>
      <c r="C32" s="15">
        <v>-7.305412124689234E-2</v>
      </c>
      <c r="D32" s="15">
        <v>4.0938153389291208E-2</v>
      </c>
      <c r="E32" s="15">
        <v>-5.6714471968709206E-2</v>
      </c>
      <c r="F32" s="15">
        <v>6.5710872162485098E-2</v>
      </c>
      <c r="G32" s="15">
        <v>4.5921123716909658E-2</v>
      </c>
      <c r="H32" s="37">
        <f t="shared" si="0"/>
        <v>-2.5666910047125326E-2</v>
      </c>
      <c r="I32" s="15">
        <f t="shared" si="1"/>
        <v>3.1329227270966445E-2</v>
      </c>
      <c r="J32" s="20">
        <f t="shared" si="2"/>
        <v>4.3715586657563393E-2</v>
      </c>
      <c r="K32" s="20">
        <f t="shared" si="3"/>
        <v>3.3820712434775677E-2</v>
      </c>
      <c r="L32" s="38">
        <f t="shared" si="4"/>
        <v>-1.7497085408033759E-2</v>
      </c>
      <c r="M32" s="53">
        <f t="shared" si="5"/>
        <v>7.4203095342876869E-3</v>
      </c>
      <c r="N32" s="8">
        <v>3.195658258949409E-2</v>
      </c>
    </row>
    <row r="33" spans="1:14">
      <c r="A33" s="26">
        <v>40603</v>
      </c>
      <c r="B33" s="14">
        <v>-4.3430061949788046E-2</v>
      </c>
      <c r="C33" s="15">
        <v>8.4588405199092984E-3</v>
      </c>
      <c r="D33" s="15">
        <v>-1.3332557056357663E-2</v>
      </c>
      <c r="E33" s="15">
        <v>-8.9841050449205786E-3</v>
      </c>
      <c r="F33" s="15">
        <v>-1.6442451420029987E-2</v>
      </c>
      <c r="G33" s="15">
        <v>-4.1322314049586813E-2</v>
      </c>
      <c r="H33" s="37">
        <f t="shared" si="0"/>
        <v>-1.7485610714939374E-2</v>
      </c>
      <c r="I33" s="15">
        <f t="shared" si="1"/>
        <v>-2.8381309503072855E-2</v>
      </c>
      <c r="J33" s="20">
        <f t="shared" si="2"/>
        <v>-2.9936256684909016E-2</v>
      </c>
      <c r="K33" s="20">
        <f t="shared" si="3"/>
        <v>-4.2376187999687426E-2</v>
      </c>
      <c r="L33" s="38">
        <f t="shared" si="4"/>
        <v>-2.6207083497354313E-2</v>
      </c>
      <c r="M33" s="53">
        <f t="shared" si="5"/>
        <v>-1.917544150012896E-2</v>
      </c>
      <c r="N33" s="8">
        <v>-1.047301879115821E-3</v>
      </c>
    </row>
    <row r="34" spans="1:14">
      <c r="A34" s="26">
        <v>40634</v>
      </c>
      <c r="B34" s="14">
        <v>-7.27043424909673E-2</v>
      </c>
      <c r="C34" s="15">
        <v>5.6260229132569554E-2</v>
      </c>
      <c r="D34" s="15">
        <v>4.6615920221867706E-3</v>
      </c>
      <c r="E34" s="15">
        <v>3.765690376569044E-2</v>
      </c>
      <c r="F34" s="15">
        <v>4.5845997973657612E-2</v>
      </c>
      <c r="G34" s="15">
        <v>1.9935344827586261E-2</v>
      </c>
      <c r="H34" s="37">
        <f t="shared" si="0"/>
        <v>-8.2220566791988726E-3</v>
      </c>
      <c r="I34" s="15">
        <f t="shared" si="1"/>
        <v>-3.4021375234390264E-2</v>
      </c>
      <c r="J34" s="20">
        <f t="shared" si="2"/>
        <v>-1.3429172258654844E-2</v>
      </c>
      <c r="K34" s="20">
        <f t="shared" si="3"/>
        <v>-2.6384498831690521E-2</v>
      </c>
      <c r="L34" s="38">
        <f t="shared" si="4"/>
        <v>-1.752371936263843E-2</v>
      </c>
      <c r="M34" s="53">
        <f t="shared" si="5"/>
        <v>1.5275954205120556E-2</v>
      </c>
      <c r="N34" s="8">
        <v>2.8495357625034863E-2</v>
      </c>
    </row>
    <row r="35" spans="1:14">
      <c r="A35" s="26">
        <v>40665</v>
      </c>
      <c r="B35" s="14">
        <v>-2.7715493475464145E-2</v>
      </c>
      <c r="C35" s="15">
        <v>1.1040092969203956E-2</v>
      </c>
      <c r="D35" s="15">
        <v>-6.5781745565605815E-3</v>
      </c>
      <c r="E35" s="15">
        <v>-3.5618279569892546E-2</v>
      </c>
      <c r="F35" s="15">
        <v>-4.58948898038265E-2</v>
      </c>
      <c r="G35" s="15">
        <v>-3.9619651347068144E-2</v>
      </c>
      <c r="H35" s="37">
        <f t="shared" si="0"/>
        <v>-8.3377002531300932E-3</v>
      </c>
      <c r="I35" s="15">
        <f t="shared" si="1"/>
        <v>-1.7146834016012365E-2</v>
      </c>
      <c r="J35" s="20">
        <f t="shared" si="2"/>
        <v>-3.6805191639645324E-2</v>
      </c>
      <c r="K35" s="20">
        <f t="shared" si="3"/>
        <v>-3.3667572411266146E-2</v>
      </c>
      <c r="L35" s="38">
        <f t="shared" si="4"/>
        <v>-3.1666886522678343E-2</v>
      </c>
      <c r="M35" s="53">
        <f t="shared" si="5"/>
        <v>-2.4064399297267992E-2</v>
      </c>
      <c r="N35" s="8">
        <v>-1.3500927684601796E-2</v>
      </c>
    </row>
    <row r="36" spans="1:14" ht="15" customHeight="1">
      <c r="A36" s="26">
        <v>40695</v>
      </c>
      <c r="B36" s="14">
        <v>-4.2796113568485096E-2</v>
      </c>
      <c r="C36" s="15">
        <v>-3.7739463601532679E-2</v>
      </c>
      <c r="D36" s="15">
        <v>-3.4941468605888593E-2</v>
      </c>
      <c r="E36" s="15">
        <v>-7.5958188153310097E-2</v>
      </c>
      <c r="F36" s="15">
        <v>-2.5003172991496545E-2</v>
      </c>
      <c r="G36" s="15">
        <v>-3.1903190319031813E-2</v>
      </c>
      <c r="H36" s="37">
        <f t="shared" si="0"/>
        <v>-4.0267788585008887E-2</v>
      </c>
      <c r="I36" s="15">
        <f t="shared" si="1"/>
        <v>-3.8868791087186841E-2</v>
      </c>
      <c r="J36" s="20">
        <f t="shared" si="2"/>
        <v>-3.3899643279990822E-2</v>
      </c>
      <c r="K36" s="20">
        <f t="shared" si="3"/>
        <v>-3.7349651943758458E-2</v>
      </c>
      <c r="L36" s="38">
        <f t="shared" si="4"/>
        <v>-5.9377150860897593E-2</v>
      </c>
      <c r="M36" s="53">
        <f t="shared" si="5"/>
        <v>-4.1390266206624136E-2</v>
      </c>
      <c r="N36" s="8">
        <v>-1.8257508177222676E-2</v>
      </c>
    </row>
    <row r="37" spans="1:14">
      <c r="A37" s="26">
        <v>40725</v>
      </c>
      <c r="B37" s="14">
        <v>0.19216793712231933</v>
      </c>
      <c r="C37" s="15">
        <v>-7.9633685048775358E-3</v>
      </c>
      <c r="D37" s="15">
        <v>0.16326655639282001</v>
      </c>
      <c r="E37" s="15">
        <v>-0.11463046757164401</v>
      </c>
      <c r="F37" s="15">
        <v>-1.9526165061181985E-2</v>
      </c>
      <c r="G37" s="15">
        <v>-5.0568181818181845E-2</v>
      </c>
      <c r="H37" s="37">
        <f t="shared" si="0"/>
        <v>9.2102284308720903E-2</v>
      </c>
      <c r="I37" s="15">
        <f t="shared" si="1"/>
        <v>0.17771724675756967</v>
      </c>
      <c r="J37" s="20">
        <f t="shared" si="2"/>
        <v>8.6320886030568672E-2</v>
      </c>
      <c r="K37" s="20">
        <f t="shared" si="3"/>
        <v>7.0799877652068743E-2</v>
      </c>
      <c r="L37" s="38">
        <f t="shared" si="4"/>
        <v>3.8768734775337661E-2</v>
      </c>
      <c r="M37" s="53">
        <f t="shared" si="5"/>
        <v>2.712438509320899E-2</v>
      </c>
      <c r="N37" s="8">
        <v>-2.1474436636782262E-2</v>
      </c>
    </row>
    <row r="38" spans="1:14">
      <c r="A38" s="26">
        <v>40756</v>
      </c>
      <c r="B38" s="14">
        <v>-0.10391094767181834</v>
      </c>
      <c r="C38" s="15">
        <v>1.6255267910897098E-2</v>
      </c>
      <c r="D38" s="15">
        <v>-1.4456498841373523E-2</v>
      </c>
      <c r="E38" s="15">
        <v>-8.9437819420783701E-2</v>
      </c>
      <c r="F38" s="15">
        <v>-6.6250663834306889E-2</v>
      </c>
      <c r="G38" s="15">
        <v>-8.9168162776780385E-2</v>
      </c>
      <c r="H38" s="37">
        <f t="shared" si="0"/>
        <v>-4.3827839880460621E-2</v>
      </c>
      <c r="I38" s="15">
        <f t="shared" si="1"/>
        <v>-5.9183723256595933E-2</v>
      </c>
      <c r="J38" s="20">
        <f t="shared" si="2"/>
        <v>-8.5080805753062622E-2</v>
      </c>
      <c r="K38" s="20">
        <f t="shared" si="3"/>
        <v>-9.6539555224299356E-2</v>
      </c>
      <c r="L38" s="38">
        <f t="shared" si="4"/>
        <v>-9.6674383546301021E-2</v>
      </c>
      <c r="M38" s="53">
        <f t="shared" si="5"/>
        <v>-5.7828137439027621E-2</v>
      </c>
      <c r="N38" s="8">
        <v>-5.679109790447881E-2</v>
      </c>
    </row>
    <row r="39" spans="1:14">
      <c r="A39" s="26">
        <v>40787</v>
      </c>
      <c r="B39" s="14">
        <v>-4.7914818101153639E-2</v>
      </c>
      <c r="C39" s="15">
        <v>-2.409162717219587E-2</v>
      </c>
      <c r="D39" s="15">
        <v>-9.1377882277499118E-3</v>
      </c>
      <c r="E39" s="15">
        <v>-0.13002806361085115</v>
      </c>
      <c r="F39" s="15">
        <v>-1.8768662021896677E-2</v>
      </c>
      <c r="G39" s="15">
        <v>-5.7818659658344332E-2</v>
      </c>
      <c r="H39" s="37">
        <f t="shared" si="0"/>
        <v>-3.6003222636674756E-2</v>
      </c>
      <c r="I39" s="15">
        <f t="shared" si="1"/>
        <v>-2.8526303164451774E-2</v>
      </c>
      <c r="J39" s="20">
        <f t="shared" si="2"/>
        <v>-3.3341740061525155E-2</v>
      </c>
      <c r="K39" s="20">
        <f t="shared" si="3"/>
        <v>-5.2866738879748985E-2</v>
      </c>
      <c r="L39" s="38">
        <f t="shared" si="4"/>
        <v>-8.8971440856002393E-2</v>
      </c>
      <c r="M39" s="53">
        <f t="shared" si="5"/>
        <v>-4.7959936465365255E-2</v>
      </c>
      <c r="N39" s="8">
        <v>-7.1762012979021919E-2</v>
      </c>
    </row>
    <row r="40" spans="1:14" ht="15" customHeight="1">
      <c r="A40" s="26">
        <v>40819</v>
      </c>
      <c r="B40" s="14">
        <v>0.15066790928859899</v>
      </c>
      <c r="C40" s="15">
        <v>9.2675030352084145E-2</v>
      </c>
      <c r="D40" s="15">
        <v>6.1534313064581347E-2</v>
      </c>
      <c r="E40" s="15">
        <v>0.20752688172043007</v>
      </c>
      <c r="F40" s="15">
        <v>7.5206491812780718E-2</v>
      </c>
      <c r="G40" s="15">
        <v>9.7629009762901009E-2</v>
      </c>
      <c r="H40" s="37">
        <f t="shared" si="0"/>
        <v>0.12167146982034158</v>
      </c>
      <c r="I40" s="15">
        <f t="shared" si="1"/>
        <v>0.10610111117659017</v>
      </c>
      <c r="J40" s="20">
        <f t="shared" si="2"/>
        <v>0.11293720055068986</v>
      </c>
      <c r="K40" s="20">
        <f t="shared" si="3"/>
        <v>0.12414845952575</v>
      </c>
      <c r="L40" s="38">
        <f t="shared" si="4"/>
        <v>0.17909739550451453</v>
      </c>
      <c r="M40" s="53">
        <f t="shared" si="5"/>
        <v>0.11420660600022936</v>
      </c>
      <c r="N40" s="8">
        <v>0.10772303830584563</v>
      </c>
    </row>
    <row r="41" spans="1:14">
      <c r="A41" s="26">
        <v>40848</v>
      </c>
      <c r="B41" s="14">
        <v>1.1389713822894169E-2</v>
      </c>
      <c r="C41" s="15">
        <v>3.8518518518518487E-2</v>
      </c>
      <c r="D41" s="15">
        <v>-5.5782762212005066E-2</v>
      </c>
      <c r="E41" s="15">
        <v>-9.2609082813891436E-2</v>
      </c>
      <c r="F41" s="15">
        <v>3.6253369272237164E-2</v>
      </c>
      <c r="G41" s="15">
        <v>-4.7649301143583227E-2</v>
      </c>
      <c r="H41" s="37">
        <f t="shared" si="0"/>
        <v>2.4954116170706329E-2</v>
      </c>
      <c r="I41" s="15">
        <f t="shared" si="1"/>
        <v>-2.219652419455545E-2</v>
      </c>
      <c r="J41" s="20">
        <f t="shared" si="2"/>
        <v>2.3821541547565668E-2</v>
      </c>
      <c r="K41" s="20">
        <f t="shared" si="3"/>
        <v>-1.8129793660344527E-2</v>
      </c>
      <c r="L41" s="38">
        <f t="shared" si="4"/>
        <v>-4.0609684495498635E-2</v>
      </c>
      <c r="M41" s="53">
        <f t="shared" si="5"/>
        <v>-1.8313257425971646E-2</v>
      </c>
      <c r="N41" s="8">
        <v>-5.0586451767333585E-3</v>
      </c>
    </row>
    <row r="42" spans="1:14">
      <c r="A42" s="26">
        <v>40878</v>
      </c>
      <c r="B42" s="14">
        <v>7.7595555481406078E-2</v>
      </c>
      <c r="C42" s="15">
        <v>2.0863052781740402E-2</v>
      </c>
      <c r="D42" s="15">
        <v>5.9643270291356208E-2</v>
      </c>
      <c r="E42" s="15">
        <v>1.5701668302257131E-2</v>
      </c>
      <c r="F42" s="15">
        <v>5.3583040707504283E-2</v>
      </c>
      <c r="G42" s="15">
        <v>0.13609072715143436</v>
      </c>
      <c r="H42" s="37">
        <f t="shared" si="0"/>
        <v>4.922930413157324E-2</v>
      </c>
      <c r="I42" s="15">
        <f t="shared" si="1"/>
        <v>6.861941288638114E-2</v>
      </c>
      <c r="J42" s="20">
        <f t="shared" si="2"/>
        <v>6.5589298094455184E-2</v>
      </c>
      <c r="K42" s="20">
        <f t="shared" si="3"/>
        <v>0.10684314131642023</v>
      </c>
      <c r="L42" s="38">
        <f t="shared" si="4"/>
        <v>4.6648611891831601E-2</v>
      </c>
      <c r="M42" s="53">
        <f t="shared" si="5"/>
        <v>6.0579552452616411E-2</v>
      </c>
      <c r="N42" s="8">
        <v>8.5327516520176047E-3</v>
      </c>
    </row>
    <row r="43" spans="1:14" ht="15" customHeight="1">
      <c r="A43" s="26">
        <v>40911</v>
      </c>
      <c r="B43" s="14">
        <v>-0.10185787273571754</v>
      </c>
      <c r="C43" s="15">
        <v>2.6899563318777277E-2</v>
      </c>
      <c r="D43" s="15">
        <v>0.12711993500558544</v>
      </c>
      <c r="E43" s="15">
        <v>0.1584541062801933</v>
      </c>
      <c r="F43" s="15">
        <v>-1.1973830391309699E-2</v>
      </c>
      <c r="G43" s="15">
        <v>4.5214327657075719E-2</v>
      </c>
      <c r="H43" s="37">
        <f t="shared" si="0"/>
        <v>-3.747915470847013E-2</v>
      </c>
      <c r="I43" s="15">
        <f t="shared" si="1"/>
        <v>1.2631031134933947E-2</v>
      </c>
      <c r="J43" s="20">
        <f t="shared" si="2"/>
        <v>-5.6915851563513621E-2</v>
      </c>
      <c r="K43" s="20">
        <f t="shared" si="3"/>
        <v>-2.8321772539320913E-2</v>
      </c>
      <c r="L43" s="38">
        <f t="shared" si="4"/>
        <v>2.8298116772237876E-2</v>
      </c>
      <c r="M43" s="53">
        <f t="shared" si="5"/>
        <v>4.0642704855767417E-2</v>
      </c>
      <c r="N43" s="8">
        <v>4.3583015267175715E-2</v>
      </c>
    </row>
    <row r="44" spans="1:14">
      <c r="A44" s="26">
        <v>40940</v>
      </c>
      <c r="B44" s="14">
        <v>6.5746151591939431E-2</v>
      </c>
      <c r="C44" s="15">
        <v>-3.7251233202925629E-2</v>
      </c>
      <c r="D44" s="15">
        <v>0.1883094943124225</v>
      </c>
      <c r="E44" s="15">
        <v>-3.3361134278566242E-3</v>
      </c>
      <c r="F44" s="15">
        <v>3.8605697151424152E-2</v>
      </c>
      <c r="G44" s="15">
        <v>2.6966292134831482E-2</v>
      </c>
      <c r="H44" s="37">
        <f t="shared" si="0"/>
        <v>1.4247459194506901E-2</v>
      </c>
      <c r="I44" s="15">
        <f t="shared" si="1"/>
        <v>0.12702782295218096</v>
      </c>
      <c r="J44" s="20">
        <f t="shared" si="2"/>
        <v>5.2175924371681795E-2</v>
      </c>
      <c r="K44" s="20">
        <f t="shared" si="3"/>
        <v>4.6356221863385456E-2</v>
      </c>
      <c r="L44" s="38">
        <f t="shared" si="4"/>
        <v>3.1205019082041402E-2</v>
      </c>
      <c r="M44" s="53">
        <f t="shared" si="5"/>
        <v>4.6506714759972548E-2</v>
      </c>
      <c r="N44" s="8">
        <v>4.0589449943234185E-2</v>
      </c>
    </row>
    <row r="45" spans="1:14">
      <c r="A45" s="26">
        <v>40969</v>
      </c>
      <c r="B45" s="14">
        <v>3.7185604528912265E-2</v>
      </c>
      <c r="C45" s="15">
        <v>4.2932862190812715E-2</v>
      </c>
      <c r="D45" s="15">
        <v>0.10527912046251556</v>
      </c>
      <c r="E45" s="15">
        <v>8.3682008368202027E-3</v>
      </c>
      <c r="F45" s="15">
        <v>2.6464573559485008E-3</v>
      </c>
      <c r="G45" s="15">
        <v>5.3610503282275734E-2</v>
      </c>
      <c r="H45" s="37">
        <f t="shared" si="0"/>
        <v>4.0059233359862487E-2</v>
      </c>
      <c r="I45" s="15">
        <f t="shared" si="1"/>
        <v>7.1232362495713908E-2</v>
      </c>
      <c r="J45" s="20">
        <f t="shared" si="2"/>
        <v>1.9916030942430381E-2</v>
      </c>
      <c r="K45" s="20">
        <f t="shared" si="3"/>
        <v>4.5398053905593996E-2</v>
      </c>
      <c r="L45" s="38">
        <f t="shared" si="4"/>
        <v>2.2776902682866234E-2</v>
      </c>
      <c r="M45" s="53">
        <f t="shared" si="5"/>
        <v>4.167045810954749E-2</v>
      </c>
      <c r="N45" s="8">
        <v>3.1332376545017838E-2</v>
      </c>
    </row>
    <row r="46" spans="1:14">
      <c r="A46" s="26">
        <v>41001</v>
      </c>
      <c r="B46" s="14">
        <v>-5.6749422992951132E-2</v>
      </c>
      <c r="C46" s="15">
        <v>-3.7438590547179414E-2</v>
      </c>
      <c r="D46" s="15">
        <v>-2.5965116877325944E-2</v>
      </c>
      <c r="E46" s="15">
        <v>-9.2116182572614197E-2</v>
      </c>
      <c r="F46" s="15">
        <v>-4.4391121775643715E-3</v>
      </c>
      <c r="G46" s="15">
        <v>-2.4402907580477796E-2</v>
      </c>
      <c r="H46" s="37">
        <f t="shared" si="0"/>
        <v>-4.7094006770065269E-2</v>
      </c>
      <c r="I46" s="15">
        <f t="shared" si="1"/>
        <v>-4.1357269935138538E-2</v>
      </c>
      <c r="J46" s="20">
        <f t="shared" si="2"/>
        <v>-3.0594267585257753E-2</v>
      </c>
      <c r="K46" s="20">
        <f t="shared" si="3"/>
        <v>-4.0576165286714462E-2</v>
      </c>
      <c r="L46" s="38">
        <f t="shared" si="4"/>
        <v>-7.4432802782782664E-2</v>
      </c>
      <c r="M46" s="53">
        <f t="shared" si="5"/>
        <v>-4.018522212468547E-2</v>
      </c>
      <c r="N46" s="8">
        <v>-7.4974972842871664E-3</v>
      </c>
    </row>
    <row r="47" spans="1:14" ht="15" customHeight="1">
      <c r="A47" s="26">
        <v>41030</v>
      </c>
      <c r="B47" s="14">
        <v>-3.9662726295775823E-2</v>
      </c>
      <c r="C47" s="15">
        <v>0.12478000703977467</v>
      </c>
      <c r="D47" s="15">
        <v>-1.0705167708425108E-2</v>
      </c>
      <c r="E47" s="15">
        <v>-6.3985374771480738E-2</v>
      </c>
      <c r="F47" s="15">
        <v>-8.3032055917088454E-2</v>
      </c>
      <c r="G47" s="15">
        <v>-2.5013304949441133E-2</v>
      </c>
      <c r="H47" s="37">
        <f t="shared" si="0"/>
        <v>4.2558640371999426E-2</v>
      </c>
      <c r="I47" s="15">
        <f t="shared" si="1"/>
        <v>-2.5183947002100464E-2</v>
      </c>
      <c r="J47" s="20">
        <f t="shared" si="2"/>
        <v>-6.1347391106432142E-2</v>
      </c>
      <c r="K47" s="20">
        <f t="shared" si="3"/>
        <v>-3.2338015622608476E-2</v>
      </c>
      <c r="L47" s="38">
        <f t="shared" si="4"/>
        <v>-5.1824050533628277E-2</v>
      </c>
      <c r="M47" s="53">
        <f t="shared" si="5"/>
        <v>-1.6269770433739429E-2</v>
      </c>
      <c r="N47" s="8">
        <v>-6.2650671359386623E-2</v>
      </c>
    </row>
    <row r="48" spans="1:14">
      <c r="A48" s="26">
        <v>41061</v>
      </c>
      <c r="B48" s="14">
        <v>-1.3600523361911021E-3</v>
      </c>
      <c r="C48" s="15">
        <v>5.9302143639493141E-2</v>
      </c>
      <c r="D48" s="15">
        <v>1.085660384074612E-2</v>
      </c>
      <c r="E48" s="15">
        <v>-9.1796874999999944E-2</v>
      </c>
      <c r="F48" s="15">
        <v>8.8185044026810266E-2</v>
      </c>
      <c r="G48" s="15">
        <v>0.10098253275109179</v>
      </c>
      <c r="H48" s="37">
        <f t="shared" si="0"/>
        <v>2.8971045651651019E-2</v>
      </c>
      <c r="I48" s="15">
        <f t="shared" si="1"/>
        <v>4.7482757522775091E-3</v>
      </c>
      <c r="J48" s="20">
        <f t="shared" si="2"/>
        <v>4.3412495845309582E-2</v>
      </c>
      <c r="K48" s="20">
        <f t="shared" si="3"/>
        <v>4.9811240207450341E-2</v>
      </c>
      <c r="L48" s="38">
        <f t="shared" si="4"/>
        <v>-4.6578463668095524E-2</v>
      </c>
      <c r="M48" s="53">
        <f t="shared" si="5"/>
        <v>2.7694899486991709E-2</v>
      </c>
      <c r="N48" s="8">
        <v>3.955492127937249E-2</v>
      </c>
    </row>
    <row r="49" spans="1:14">
      <c r="A49" s="26">
        <v>41092</v>
      </c>
      <c r="B49" s="14">
        <v>9.1195890151188605E-2</v>
      </c>
      <c r="C49" s="15">
        <v>6.7503692762186013E-2</v>
      </c>
      <c r="D49" s="15">
        <v>4.5829885381270086E-2</v>
      </c>
      <c r="E49" s="15">
        <v>-3.6559139784946217E-2</v>
      </c>
      <c r="F49" s="15">
        <v>1.497584541062813E-2</v>
      </c>
      <c r="G49" s="15">
        <v>-4.4620723847299659E-3</v>
      </c>
      <c r="H49" s="37">
        <f t="shared" si="0"/>
        <v>7.9349791456687302E-2</v>
      </c>
      <c r="I49" s="15">
        <f t="shared" si="1"/>
        <v>6.8512887766229352E-2</v>
      </c>
      <c r="J49" s="20">
        <f t="shared" si="2"/>
        <v>5.3085867780908368E-2</v>
      </c>
      <c r="K49" s="20">
        <f t="shared" si="3"/>
        <v>4.3366908883229319E-2</v>
      </c>
      <c r="L49" s="38">
        <f t="shared" si="4"/>
        <v>2.7318375183121194E-2</v>
      </c>
      <c r="M49" s="53">
        <f t="shared" si="5"/>
        <v>2.9747350255932774E-2</v>
      </c>
      <c r="N49" s="8">
        <v>1.259763904387139E-2</v>
      </c>
    </row>
    <row r="50" spans="1:14">
      <c r="A50" s="26">
        <v>41122</v>
      </c>
      <c r="B50" s="14">
        <v>8.2341975133102679E-2</v>
      </c>
      <c r="C50" s="15">
        <v>-1.9233430192334311E-2</v>
      </c>
      <c r="D50" s="15">
        <v>9.3872053872053857E-2</v>
      </c>
      <c r="E50" s="15">
        <v>1.6741071428571268E-2</v>
      </c>
      <c r="F50" s="15">
        <v>1.1780104712041823E-2</v>
      </c>
      <c r="G50" s="15">
        <v>-1.9920318725099181E-3</v>
      </c>
      <c r="H50" s="37">
        <f t="shared" si="0"/>
        <v>3.1554272470384184E-2</v>
      </c>
      <c r="I50" s="15">
        <f t="shared" si="1"/>
        <v>8.8107014502578268E-2</v>
      </c>
      <c r="J50" s="20">
        <f t="shared" si="2"/>
        <v>4.7061039922572254E-2</v>
      </c>
      <c r="K50" s="20">
        <f t="shared" si="3"/>
        <v>4.0174971630296381E-2</v>
      </c>
      <c r="L50" s="38">
        <f t="shared" si="4"/>
        <v>4.9541523280836976E-2</v>
      </c>
      <c r="M50" s="53">
        <f t="shared" si="5"/>
        <v>3.0584957180154231E-2</v>
      </c>
      <c r="N50" s="8">
        <v>1.9763361656468401E-2</v>
      </c>
    </row>
    <row r="51" spans="1:14">
      <c r="A51" s="26">
        <v>41156</v>
      </c>
      <c r="B51" s="14">
        <v>0.10131515567297722</v>
      </c>
      <c r="C51" s="15">
        <v>1.650677200902937E-2</v>
      </c>
      <c r="D51" s="15">
        <v>2.8010342280227313E-3</v>
      </c>
      <c r="E51" s="15">
        <v>5.4884742041712405E-2</v>
      </c>
      <c r="F51" s="15">
        <v>4.7512642596730471E-2</v>
      </c>
      <c r="G51" s="15">
        <v>0.10528942115768461</v>
      </c>
      <c r="H51" s="37">
        <f t="shared" si="0"/>
        <v>5.8910963841003292E-2</v>
      </c>
      <c r="I51" s="15">
        <f t="shared" si="1"/>
        <v>5.2058094950499977E-2</v>
      </c>
      <c r="J51" s="20">
        <f t="shared" si="2"/>
        <v>7.4413899134853842E-2</v>
      </c>
      <c r="K51" s="20">
        <f t="shared" si="3"/>
        <v>0.10330228841533091</v>
      </c>
      <c r="L51" s="38">
        <f t="shared" si="4"/>
        <v>7.8099948857344809E-2</v>
      </c>
      <c r="M51" s="53">
        <f t="shared" si="5"/>
        <v>5.47182946176928E-2</v>
      </c>
      <c r="N51" s="8">
        <v>2.4236090375236493E-2</v>
      </c>
    </row>
    <row r="52" spans="1:14" ht="15" customHeight="1">
      <c r="A52" s="26">
        <v>41183</v>
      </c>
      <c r="B52" s="14">
        <v>-9.834327369118627E-2</v>
      </c>
      <c r="C52" s="15">
        <v>1.6516308119361525E-2</v>
      </c>
      <c r="D52" s="15">
        <v>-0.10759998772215232</v>
      </c>
      <c r="E52" s="15">
        <v>0.1373569198751301</v>
      </c>
      <c r="F52" s="15">
        <v>-3.0313236780060183E-3</v>
      </c>
      <c r="G52" s="15">
        <v>-7.2686230248306977E-2</v>
      </c>
      <c r="H52" s="37">
        <f t="shared" si="0"/>
        <v>-4.0913482785912371E-2</v>
      </c>
      <c r="I52" s="15">
        <f t="shared" si="1"/>
        <v>-0.10297163070666929</v>
      </c>
      <c r="J52" s="20">
        <f t="shared" si="2"/>
        <v>-5.0687298684596142E-2</v>
      </c>
      <c r="K52" s="20">
        <f t="shared" si="3"/>
        <v>-8.5514751969746616E-2</v>
      </c>
      <c r="L52" s="38">
        <f t="shared" si="4"/>
        <v>1.9506823091971916E-2</v>
      </c>
      <c r="M52" s="53">
        <f t="shared" si="5"/>
        <v>-2.1297931224193323E-2</v>
      </c>
      <c r="N52" s="8">
        <v>-1.9789403541407811E-2</v>
      </c>
    </row>
    <row r="53" spans="1:14">
      <c r="A53" s="26">
        <v>41214</v>
      </c>
      <c r="B53" s="14">
        <v>2.6561810965750481E-2</v>
      </c>
      <c r="C53" s="15">
        <v>-4.0005461496449929E-2</v>
      </c>
      <c r="D53" s="15">
        <v>-1.2382410098543425E-2</v>
      </c>
      <c r="E53" s="15">
        <v>2.6532479414455711E-2</v>
      </c>
      <c r="F53" s="15">
        <v>-2.7252252252252272E-2</v>
      </c>
      <c r="G53" s="15">
        <v>2.9211295034080953E-3</v>
      </c>
      <c r="H53" s="37">
        <f t="shared" si="0"/>
        <v>-6.7218252653497238E-3</v>
      </c>
      <c r="I53" s="15">
        <f t="shared" si="1"/>
        <v>7.0897004336035281E-3</v>
      </c>
      <c r="J53" s="20">
        <f t="shared" si="2"/>
        <v>-3.4522064325089551E-4</v>
      </c>
      <c r="K53" s="20">
        <f t="shared" si="3"/>
        <v>1.4741470234579288E-2</v>
      </c>
      <c r="L53" s="38">
        <f t="shared" si="4"/>
        <v>2.6547145190103094E-2</v>
      </c>
      <c r="M53" s="53">
        <f t="shared" si="5"/>
        <v>-3.9374506606052236E-3</v>
      </c>
      <c r="N53" s="8">
        <v>2.8467029231814961E-3</v>
      </c>
    </row>
    <row r="54" spans="1:14">
      <c r="A54" s="26">
        <v>41246</v>
      </c>
      <c r="B54" s="14">
        <v>1.2901470567177845E-2</v>
      </c>
      <c r="C54" s="15">
        <v>-4.7361683970985606E-2</v>
      </c>
      <c r="D54" s="15">
        <v>-9.0741288940742182E-2</v>
      </c>
      <c r="E54" s="15">
        <v>0.13101604278074855</v>
      </c>
      <c r="F54" s="15">
        <v>-1.8059736050011602E-2</v>
      </c>
      <c r="G54" s="15">
        <v>2.4271844660192794E-3</v>
      </c>
      <c r="H54" s="37">
        <f t="shared" si="0"/>
        <v>-1.7230106701903881E-2</v>
      </c>
      <c r="I54" s="15">
        <f t="shared" si="1"/>
        <v>-3.8919909186782169E-2</v>
      </c>
      <c r="J54" s="20">
        <f t="shared" si="2"/>
        <v>-2.5791327414168789E-3</v>
      </c>
      <c r="K54" s="20">
        <f t="shared" si="3"/>
        <v>7.664327516598562E-3</v>
      </c>
      <c r="L54" s="38">
        <f t="shared" si="4"/>
        <v>7.1958756673963203E-2</v>
      </c>
      <c r="M54" s="53">
        <f t="shared" si="5"/>
        <v>-1.636335191298955E-3</v>
      </c>
      <c r="N54" s="8">
        <v>7.0683105254981645E-3</v>
      </c>
    </row>
    <row r="55" spans="1:14">
      <c r="A55" s="26">
        <v>41276</v>
      </c>
      <c r="B55" s="14">
        <v>6.8294268992620741E-2</v>
      </c>
      <c r="C55" s="15">
        <v>2.523141236189904E-2</v>
      </c>
      <c r="D55" s="15">
        <v>-0.14409376436341342</v>
      </c>
      <c r="E55" s="15">
        <v>7.0921985815602731E-3</v>
      </c>
      <c r="F55" s="15">
        <v>3.9613298750294908E-2</v>
      </c>
      <c r="G55" s="15">
        <v>6.1501210653753184E-2</v>
      </c>
      <c r="H55" s="37">
        <f t="shared" si="0"/>
        <v>4.6762840677259887E-2</v>
      </c>
      <c r="I55" s="15">
        <f t="shared" si="1"/>
        <v>-3.7899747685396341E-2</v>
      </c>
      <c r="J55" s="20">
        <f t="shared" si="2"/>
        <v>5.3953783871457828E-2</v>
      </c>
      <c r="K55" s="20">
        <f t="shared" si="3"/>
        <v>6.4897739823186959E-2</v>
      </c>
      <c r="L55" s="38">
        <f t="shared" si="4"/>
        <v>3.769323378709051E-2</v>
      </c>
      <c r="M55" s="53">
        <f t="shared" si="5"/>
        <v>9.6064374961191204E-3</v>
      </c>
      <c r="N55" s="8">
        <v>5.0428063581991069E-2</v>
      </c>
    </row>
    <row r="56" spans="1:14" ht="15" customHeight="1">
      <c r="A56" s="26">
        <v>41306</v>
      </c>
      <c r="B56" s="14">
        <v>6.0223107358837603E-2</v>
      </c>
      <c r="C56" s="15">
        <v>1.1941167904470557E-2</v>
      </c>
      <c r="D56" s="15">
        <v>-2.528416718875864E-2</v>
      </c>
      <c r="E56" s="15">
        <v>-2.6604068857589976E-2</v>
      </c>
      <c r="F56" s="15">
        <v>1.5876616012699745E-3</v>
      </c>
      <c r="G56" s="15">
        <v>5.1094890510948787E-2</v>
      </c>
      <c r="H56" s="37">
        <f t="shared" si="0"/>
        <v>3.6082137631654077E-2</v>
      </c>
      <c r="I56" s="15">
        <f t="shared" si="1"/>
        <v>1.7469470085039483E-2</v>
      </c>
      <c r="J56" s="20">
        <f t="shared" si="2"/>
        <v>3.0905384480053789E-2</v>
      </c>
      <c r="K56" s="20">
        <f t="shared" si="3"/>
        <v>5.5658998934893192E-2</v>
      </c>
      <c r="L56" s="38">
        <f t="shared" si="4"/>
        <v>1.6809519250623815E-2</v>
      </c>
      <c r="M56" s="53">
        <f t="shared" si="5"/>
        <v>1.2159765221529714E-2</v>
      </c>
      <c r="N56" s="8">
        <v>1.1060603026480141E-2</v>
      </c>
    </row>
    <row r="57" spans="1:14">
      <c r="A57" s="26">
        <v>41334</v>
      </c>
      <c r="B57" s="14">
        <v>-8.7493759360958451E-3</v>
      </c>
      <c r="C57" s="15">
        <v>6.3894085479925339E-2</v>
      </c>
      <c r="D57" s="15">
        <v>2.8465176070887679E-3</v>
      </c>
      <c r="E57" s="15">
        <v>4.3408360128617436E-2</v>
      </c>
      <c r="F57" s="15">
        <v>6.340579710144954E-3</v>
      </c>
      <c r="G57" s="15">
        <v>-4.3402777777776852E-3</v>
      </c>
      <c r="H57" s="37">
        <f t="shared" si="0"/>
        <v>2.7572354771914748E-2</v>
      </c>
      <c r="I57" s="15">
        <f t="shared" si="1"/>
        <v>-2.9514291645035386E-3</v>
      </c>
      <c r="J57" s="20">
        <f t="shared" si="2"/>
        <v>-1.2043981129754456E-3</v>
      </c>
      <c r="K57" s="20">
        <f t="shared" si="3"/>
        <v>-6.5448268569367647E-3</v>
      </c>
      <c r="L57" s="38">
        <f t="shared" si="4"/>
        <v>1.7329492096260796E-2</v>
      </c>
      <c r="M57" s="53">
        <f t="shared" si="5"/>
        <v>1.7233314868650491E-2</v>
      </c>
      <c r="N57" s="8">
        <v>3.5987799403174259E-2</v>
      </c>
    </row>
    <row r="58" spans="1:14">
      <c r="A58" s="26">
        <v>41365</v>
      </c>
      <c r="B58" s="14">
        <v>3.8252811040179295E-2</v>
      </c>
      <c r="C58" s="15">
        <v>3.8685242797240622E-2</v>
      </c>
      <c r="D58" s="15">
        <v>2.7468754291993901E-4</v>
      </c>
      <c r="E58" s="15">
        <v>4.2372881355932118E-2</v>
      </c>
      <c r="F58" s="15">
        <v>-1.2488748874887483E-2</v>
      </c>
      <c r="G58" s="15">
        <v>-3.6181342632955617E-2</v>
      </c>
      <c r="H58" s="37">
        <f t="shared" si="0"/>
        <v>3.8469026918709959E-2</v>
      </c>
      <c r="I58" s="15">
        <f t="shared" si="1"/>
        <v>1.9263749291549618E-2</v>
      </c>
      <c r="J58" s="20">
        <f t="shared" si="2"/>
        <v>1.2882031082645906E-2</v>
      </c>
      <c r="K58" s="20">
        <f t="shared" si="3"/>
        <v>1.0357342036118392E-3</v>
      </c>
      <c r="L58" s="38">
        <f t="shared" si="4"/>
        <v>4.031284619805571E-2</v>
      </c>
      <c r="M58" s="53">
        <f t="shared" si="5"/>
        <v>1.1819255204738147E-2</v>
      </c>
      <c r="N58" s="8">
        <v>1.8085763992887974E-2</v>
      </c>
    </row>
    <row r="59" spans="1:14" ht="15" customHeight="1">
      <c r="A59" s="26">
        <v>41395</v>
      </c>
      <c r="B59" s="14">
        <v>5.6574942091029236E-2</v>
      </c>
      <c r="C59" s="15">
        <v>-3.1254069540304796E-2</v>
      </c>
      <c r="D59" s="15">
        <v>2.2426655682182144E-2</v>
      </c>
      <c r="E59" s="15">
        <v>0.15225424981522548</v>
      </c>
      <c r="F59" s="15">
        <v>2.3698302381223633E-2</v>
      </c>
      <c r="G59" s="15">
        <v>4.6585255540479473E-2</v>
      </c>
      <c r="H59" s="37">
        <f t="shared" si="0"/>
        <v>1.266043627536222E-2</v>
      </c>
      <c r="I59" s="15">
        <f t="shared" si="1"/>
        <v>3.9500798886605688E-2</v>
      </c>
      <c r="J59" s="20">
        <f t="shared" si="2"/>
        <v>4.0136622236126435E-2</v>
      </c>
      <c r="K59" s="20">
        <f t="shared" si="3"/>
        <v>5.1580098815754358E-2</v>
      </c>
      <c r="L59" s="38">
        <f t="shared" si="4"/>
        <v>0.10441459595312735</v>
      </c>
      <c r="M59" s="53">
        <f t="shared" si="5"/>
        <v>4.5047555994972524E-2</v>
      </c>
      <c r="N59" s="8">
        <v>2.0762783477406357E-2</v>
      </c>
    </row>
    <row r="60" spans="1:14">
      <c r="A60" s="26">
        <v>41428</v>
      </c>
      <c r="B60" s="14">
        <v>1.0502513716397668E-2</v>
      </c>
      <c r="C60" s="15">
        <v>-4.7049334587981493E-3</v>
      </c>
      <c r="D60" s="15">
        <v>-0.11829088141814756</v>
      </c>
      <c r="E60" s="15">
        <v>-1.3470173187940929E-2</v>
      </c>
      <c r="F60" s="15">
        <v>-1.3355592654422965E-3</v>
      </c>
      <c r="G60" s="15">
        <v>2.1607605877269104E-3</v>
      </c>
      <c r="H60" s="37">
        <f t="shared" si="0"/>
        <v>2.8987901287997595E-3</v>
      </c>
      <c r="I60" s="15">
        <f t="shared" si="1"/>
        <v>-5.3894183850874945E-2</v>
      </c>
      <c r="J60" s="20">
        <f t="shared" si="2"/>
        <v>4.5834772254776859E-3</v>
      </c>
      <c r="K60" s="20">
        <f t="shared" si="3"/>
        <v>6.3316371520622892E-3</v>
      </c>
      <c r="L60" s="38">
        <f t="shared" si="4"/>
        <v>-1.4838297357716301E-3</v>
      </c>
      <c r="M60" s="53">
        <f t="shared" si="5"/>
        <v>-2.0856378837700723E-2</v>
      </c>
      <c r="N60" s="8">
        <v>-1.4999325459607317E-2</v>
      </c>
    </row>
    <row r="61" spans="1:14">
      <c r="A61" s="26">
        <v>41456</v>
      </c>
      <c r="B61" s="14">
        <v>8.3828390335881457E-3</v>
      </c>
      <c r="C61" s="15">
        <v>4.6326310102647116E-2</v>
      </c>
      <c r="D61" s="15">
        <v>0.14121798289036122</v>
      </c>
      <c r="E61" s="15">
        <v>9.7529258777633174E-2</v>
      </c>
      <c r="F61" s="15">
        <v>3.7668561239273327E-2</v>
      </c>
      <c r="G61" s="15">
        <v>5.0884001724881396E-2</v>
      </c>
      <c r="H61" s="37">
        <f t="shared" si="0"/>
        <v>2.7354574568117629E-2</v>
      </c>
      <c r="I61" s="15">
        <f t="shared" si="1"/>
        <v>7.4800410961974678E-2</v>
      </c>
      <c r="J61" s="20">
        <f t="shared" si="2"/>
        <v>2.3025700136430738E-2</v>
      </c>
      <c r="K61" s="20">
        <f t="shared" si="3"/>
        <v>2.9633420379234769E-2</v>
      </c>
      <c r="L61" s="38">
        <f t="shared" si="4"/>
        <v>5.2956048905610661E-2</v>
      </c>
      <c r="M61" s="53">
        <f t="shared" si="5"/>
        <v>6.3668158961397395E-2</v>
      </c>
      <c r="N61" s="8">
        <v>4.9462111213487092E-2</v>
      </c>
    </row>
    <row r="62" spans="1:14">
      <c r="A62" s="26">
        <v>41487</v>
      </c>
      <c r="B62" s="14">
        <v>-4.6015206983948211E-2</v>
      </c>
      <c r="C62" s="15">
        <v>-5.795791919452685E-2</v>
      </c>
      <c r="D62" s="15">
        <v>8.3770798113711242E-2</v>
      </c>
      <c r="E62" s="15">
        <v>-4.0876777251184701E-2</v>
      </c>
      <c r="F62" s="15">
        <v>-6.3902910535925284E-2</v>
      </c>
      <c r="G62" s="15">
        <v>-5.0471891670086186E-2</v>
      </c>
      <c r="H62" s="37">
        <f t="shared" si="0"/>
        <v>-5.1986563089237534E-2</v>
      </c>
      <c r="I62" s="15">
        <f t="shared" si="1"/>
        <v>1.8877795564881516E-2</v>
      </c>
      <c r="J62" s="20">
        <f t="shared" si="2"/>
        <v>-5.4959058759936744E-2</v>
      </c>
      <c r="K62" s="20">
        <f t="shared" si="3"/>
        <v>-4.8243549327017202E-2</v>
      </c>
      <c r="L62" s="38">
        <f t="shared" si="4"/>
        <v>-4.3445992117566459E-2</v>
      </c>
      <c r="M62" s="53">
        <f t="shared" si="5"/>
        <v>-2.9242317920326666E-2</v>
      </c>
      <c r="N62" s="8">
        <v>-3.1298013323604608E-2</v>
      </c>
    </row>
    <row r="63" spans="1:14" ht="15" customHeight="1">
      <c r="A63" s="26">
        <v>41520</v>
      </c>
      <c r="B63" s="14">
        <v>3.858779076632432E-2</v>
      </c>
      <c r="C63" s="15">
        <v>-5.3439298437928271E-3</v>
      </c>
      <c r="D63" s="15">
        <v>2.2577069906818275E-2</v>
      </c>
      <c r="E63" s="15">
        <v>5.0030883261272308E-2</v>
      </c>
      <c r="F63" s="15">
        <v>1.0325837540156426E-3</v>
      </c>
      <c r="G63" s="15">
        <v>1.0803802938634399E-2</v>
      </c>
      <c r="H63" s="37">
        <f t="shared" si="0"/>
        <v>1.6621930461265748E-2</v>
      </c>
      <c r="I63" s="15">
        <f t="shared" si="1"/>
        <v>3.0582430336571299E-2</v>
      </c>
      <c r="J63" s="20">
        <f t="shared" si="2"/>
        <v>1.9810187260169983E-2</v>
      </c>
      <c r="K63" s="20">
        <f t="shared" si="3"/>
        <v>2.469579685247936E-2</v>
      </c>
      <c r="L63" s="38">
        <f t="shared" si="4"/>
        <v>4.4309337013798314E-2</v>
      </c>
      <c r="M63" s="53">
        <f t="shared" si="5"/>
        <v>1.9614700130545351E-2</v>
      </c>
      <c r="N63" s="8">
        <v>2.3723644647482812E-2</v>
      </c>
    </row>
    <row r="64" spans="1:14">
      <c r="A64" s="28" t="s">
        <v>3</v>
      </c>
      <c r="B64" s="12">
        <f t="shared" ref="B64" si="6">AVERAGE(B4:B63)</f>
        <v>1.638817442177019E-2</v>
      </c>
      <c r="C64" s="13">
        <f>AVERAGE(C4:C63)</f>
        <v>6.3283686448141249E-3</v>
      </c>
      <c r="D64" s="13">
        <f t="shared" ref="D64:E64" si="7">AVERAGE(D4:D63)</f>
        <v>2.855864367896414E-2</v>
      </c>
      <c r="E64" s="13">
        <f t="shared" si="7"/>
        <v>3.904695508262597E-2</v>
      </c>
      <c r="F64" s="13">
        <f>AVERAGE(F4:F63)</f>
        <v>5.1367915324636425E-3</v>
      </c>
      <c r="G64" s="13">
        <f>AVERAGE(G4:G63)</f>
        <v>7.1879892270765074E-3</v>
      </c>
      <c r="H64" s="37"/>
      <c r="I64" s="15"/>
      <c r="J64" s="15"/>
      <c r="K64" s="15"/>
      <c r="L64" s="27"/>
      <c r="M64" s="49"/>
    </row>
    <row r="65" spans="1:13">
      <c r="A65" s="30" t="s">
        <v>5</v>
      </c>
      <c r="B65" s="16">
        <f t="shared" ref="B65" si="8">STDEV(B4:B64)</f>
        <v>7.9923097793607095E-2</v>
      </c>
      <c r="C65" s="17">
        <f>STDEV(C4:C64)</f>
        <v>4.7435957272940373E-2</v>
      </c>
      <c r="D65" s="17">
        <f t="shared" ref="D65:F65" si="9">STDEV(D4:D64)</f>
        <v>8.0332744392151878E-2</v>
      </c>
      <c r="E65" s="17">
        <f t="shared" si="9"/>
        <v>0.21186227705341115</v>
      </c>
      <c r="F65" s="17">
        <f t="shared" si="9"/>
        <v>4.723296441761881E-2</v>
      </c>
      <c r="G65" s="17">
        <f t="shared" ref="G65" si="10">STDEV(G4:G64)</f>
        <v>0.10412529290154593</v>
      </c>
      <c r="H65" s="37"/>
      <c r="I65" s="15"/>
      <c r="J65" s="15"/>
      <c r="K65" s="15"/>
      <c r="L65" s="27"/>
      <c r="M65" s="49"/>
    </row>
    <row r="66" spans="1:13" ht="15.75" thickBot="1">
      <c r="A66" s="32" t="s">
        <v>11</v>
      </c>
      <c r="B66" s="33">
        <f t="shared" ref="B66" si="11">B65/B64</f>
        <v>4.8768761996721599</v>
      </c>
      <c r="C66" s="34">
        <f>C65/C64</f>
        <v>7.4957639062023462</v>
      </c>
      <c r="D66" s="34">
        <f t="shared" ref="D66:F66" si="12">D65/D64</f>
        <v>2.8129047476902325</v>
      </c>
      <c r="E66" s="34">
        <f t="shared" si="12"/>
        <v>5.4258335023844086</v>
      </c>
      <c r="F66" s="34">
        <f t="shared" si="12"/>
        <v>9.1950323697418064</v>
      </c>
      <c r="G66" s="34">
        <f t="shared" ref="G66" si="13">G65/G64</f>
        <v>14.486011262971198</v>
      </c>
      <c r="H66" s="37"/>
      <c r="I66" s="15"/>
      <c r="J66" s="15"/>
      <c r="K66" s="15"/>
      <c r="L66" s="27"/>
      <c r="M66" s="49"/>
    </row>
    <row r="67" spans="1:13">
      <c r="A67" s="15"/>
      <c r="B67" s="15"/>
      <c r="C67" s="15"/>
      <c r="D67" s="15"/>
      <c r="E67" s="15"/>
      <c r="F67" s="15"/>
      <c r="G67" s="18" t="s">
        <v>20</v>
      </c>
      <c r="H67" s="39">
        <f>AVERAGE(H4:H63)</f>
        <v>1.1358271533292158E-2</v>
      </c>
      <c r="I67" s="13">
        <f>AVERAGE(I4:I63)</f>
        <v>2.2473409050367162E-2</v>
      </c>
      <c r="J67" s="13">
        <f>AVERAGE(J4:J63)</f>
        <v>1.0762482977116912E-2</v>
      </c>
      <c r="K67" s="13">
        <f>AVERAGE(K4:K63)</f>
        <v>1.1788081824423346E-2</v>
      </c>
      <c r="L67" s="29">
        <f>AVERAGE(L4:L63)</f>
        <v>2.7717564752198078E-2</v>
      </c>
      <c r="M67" s="48">
        <f>AVERAGE(M4:M63)</f>
        <v>1.7107820431285763E-2</v>
      </c>
    </row>
    <row r="68" spans="1:13" ht="15" customHeight="1">
      <c r="A68" s="15"/>
      <c r="B68" s="15"/>
      <c r="C68" s="15"/>
      <c r="D68" s="15"/>
      <c r="E68" s="15"/>
      <c r="F68" s="15"/>
      <c r="G68" s="18" t="s">
        <v>21</v>
      </c>
      <c r="H68" s="40">
        <f>CORREL(B4:B63,C4:C63)</f>
        <v>0.15161696205080941</v>
      </c>
      <c r="I68" s="17">
        <f>CORREL(B4:B63,D4:D63)</f>
        <v>0.50331240896078422</v>
      </c>
      <c r="J68" s="17">
        <f>CORREL(B4:B63,F4:F63)</f>
        <v>0.30297330730925581</v>
      </c>
      <c r="K68" s="17">
        <f>CORREL(B4:B63,G4:G63)</f>
        <v>0.41061299008752816</v>
      </c>
      <c r="L68" s="31">
        <f>CORREL(B4:B63,E4:E63)</f>
        <v>0.26731676308274988</v>
      </c>
      <c r="M68" s="49"/>
    </row>
    <row r="69" spans="1:13">
      <c r="A69" s="15"/>
      <c r="B69" s="15"/>
      <c r="C69" s="15"/>
      <c r="D69" s="15"/>
      <c r="E69" s="15"/>
      <c r="F69" s="15"/>
      <c r="G69" s="18" t="s">
        <v>22</v>
      </c>
      <c r="H69" s="40">
        <f>(0.5^2*B65^2+0.5^2*C65^2+2*0.5*0.5*B65*C65*H68)^(0.5)</f>
        <v>4.9465899225266598E-2</v>
      </c>
      <c r="I69" s="17">
        <f>(0.5^2*B65^2+0.5^2*D65^2+2*0.5*0.5*B65*D65*I68)^(0.5)</f>
        <v>6.9469467081576419E-2</v>
      </c>
      <c r="J69" s="17">
        <f>(0.5^2*B65^2+0.5^2*F65^2+2*0.5*0.5*B65*F65*J68)^(0.5)</f>
        <v>5.221615144778842E-2</v>
      </c>
      <c r="K69" s="17">
        <f>(0.5^2*B65^2+0.5^2*G65^2+2*0.5*0.5*B65*G65*K68)^(0.5)</f>
        <v>7.7562932355902864E-2</v>
      </c>
      <c r="L69" s="31">
        <f>(0.5^2*B65^2+0.5^2*E65^2+2*0.5*0.5*B65*E65*L68)^(0.5)</f>
        <v>0.12280687021444073</v>
      </c>
      <c r="M69" s="50">
        <f>((1/6)^2*B65^2+(1/6)^2*C65^2+(1/6)^2*D65^2+(1/6)^2*E65^2+(1/6)^2*F65^2+(1/6)^2*G65^2+2*1/6*1/6*H68*B65*C65+2*1/6*1/6*I68*B65*D65+2*1/6*1/6*J68*B65*F65+2*1/6*1/6*K68*B65*G65+2*1/6*1/6*L68*B65*E65+2*1/6*1/6*CORREL(C4:C63,D4:D63)*C65*D65+2*1/6*1/6*CORREL(C4:C63,E4:E63)*C65*E65+2*1/6*1/6*CORREL(C4:C63,F4:F63)*C65*F65+2*1/6*1/6*CORREL(C4:C63,G4:G63)*C65*G65+2*1/6*1/6*CORREL(D4:D63,E4:E63)*D65*E65+2*1/6*1/6*CORREL(D4:D63,F4:F63)*D65*F65+2*1/6*1/6*CORREL(D4:D63,G4:G63)*D65*G65+2*1/6*1/6*CORREL(E4:E63,F4:F63)*E65*F65+2*1/6*1/6*CORREL(E4:E63,G4:G63)*E65*G65+2*1/6*1/6*CORREL(F4:F63,G4:G63)*F65*G65)^(1/2)</f>
        <v>6.7083973721945467E-2</v>
      </c>
    </row>
    <row r="70" spans="1:13" ht="15.75" thickBot="1">
      <c r="A70" s="15"/>
      <c r="B70" s="15"/>
      <c r="C70" s="15"/>
      <c r="D70" s="15"/>
      <c r="E70" s="15"/>
      <c r="F70" s="15"/>
      <c r="G70" s="19" t="s">
        <v>23</v>
      </c>
      <c r="H70" s="41">
        <f>H69/H67</f>
        <v>4.3550551754531854</v>
      </c>
      <c r="I70" s="34">
        <f>I69/I67</f>
        <v>3.091185094610355</v>
      </c>
      <c r="J70" s="34">
        <f>J69/J67</f>
        <v>4.8516826051023632</v>
      </c>
      <c r="K70" s="34">
        <f t="shared" ref="K70:L70" si="14">K69/K67</f>
        <v>6.5797755318598767</v>
      </c>
      <c r="L70" s="35">
        <f t="shared" si="14"/>
        <v>4.4306515133044586</v>
      </c>
      <c r="M70" s="51">
        <f>M69/M67</f>
        <v>3.9212460752315526</v>
      </c>
    </row>
    <row r="71" spans="1:13">
      <c r="A71" s="10"/>
      <c r="H71" s="11"/>
      <c r="I71" s="11"/>
      <c r="J71" s="11"/>
      <c r="K71" s="11"/>
      <c r="L71" s="9"/>
      <c r="M71" s="9"/>
    </row>
    <row r="72" spans="1:13" ht="15" customHeight="1">
      <c r="A72" s="10"/>
    </row>
    <row r="73" spans="1:13">
      <c r="A73" s="10"/>
    </row>
    <row r="74" spans="1:13">
      <c r="A74" s="10"/>
    </row>
    <row r="75" spans="1:13" ht="15" customHeight="1">
      <c r="A75" s="10"/>
    </row>
    <row r="76" spans="1:13">
      <c r="A76" s="10"/>
    </row>
    <row r="77" spans="1:13">
      <c r="A77" s="10"/>
    </row>
    <row r="78" spans="1:13">
      <c r="A78" s="10"/>
    </row>
    <row r="79" spans="1:13" ht="15" customHeight="1">
      <c r="A79" s="10"/>
    </row>
    <row r="80" spans="1:13">
      <c r="A80" s="10"/>
    </row>
    <row r="81" spans="1:1">
      <c r="A81" s="10"/>
    </row>
    <row r="82" spans="1:1">
      <c r="A82" s="10"/>
    </row>
    <row r="83" spans="1:1">
      <c r="A83" s="10"/>
    </row>
  </sheetData>
  <mergeCells count="2">
    <mergeCell ref="B1:G1"/>
    <mergeCell ref="H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B19" sqref="B19"/>
    </sheetView>
  </sheetViews>
  <sheetFormatPr defaultColWidth="17.28515625" defaultRowHeight="15"/>
  <cols>
    <col min="1" max="1" width="19.5703125" style="7" customWidth="1"/>
    <col min="2" max="16384" width="17.28515625" style="7"/>
  </cols>
  <sheetData>
    <row r="1" spans="1:3">
      <c r="A1" s="15"/>
      <c r="B1" s="17" t="s">
        <v>29</v>
      </c>
      <c r="C1" s="17" t="s">
        <v>30</v>
      </c>
    </row>
    <row r="2" spans="1:3">
      <c r="A2" s="17" t="s">
        <v>7</v>
      </c>
      <c r="B2" s="15">
        <v>1.638817442177019E-2</v>
      </c>
      <c r="C2" s="15">
        <v>7.9923097793607095E-2</v>
      </c>
    </row>
    <row r="3" spans="1:3">
      <c r="A3" s="17" t="s">
        <v>6</v>
      </c>
      <c r="B3" s="15">
        <v>6.3283686448141249E-3</v>
      </c>
      <c r="C3" s="15">
        <v>4.7435957272940373E-2</v>
      </c>
    </row>
    <row r="4" spans="1:3">
      <c r="A4" s="17" t="s">
        <v>8</v>
      </c>
      <c r="B4" s="15">
        <v>2.855864367896414E-2</v>
      </c>
      <c r="C4" s="15">
        <v>8.0332744392151878E-2</v>
      </c>
    </row>
    <row r="5" spans="1:3">
      <c r="A5" s="17" t="s">
        <v>9</v>
      </c>
      <c r="B5" s="15">
        <v>3.904695508262597E-2</v>
      </c>
      <c r="C5" s="15">
        <v>0.21186227705341115</v>
      </c>
    </row>
    <row r="6" spans="1:3">
      <c r="A6" s="17" t="s">
        <v>10</v>
      </c>
      <c r="B6" s="15">
        <v>5.1367915324636425E-3</v>
      </c>
      <c r="C6" s="15">
        <v>4.723296441761881E-2</v>
      </c>
    </row>
    <row r="7" spans="1:3">
      <c r="A7" s="17" t="s">
        <v>13</v>
      </c>
      <c r="B7" s="15">
        <v>7.1879892270765074E-3</v>
      </c>
      <c r="C7" s="15">
        <v>0.10412529290154593</v>
      </c>
    </row>
    <row r="8" spans="1:3">
      <c r="A8" s="17" t="s">
        <v>15</v>
      </c>
      <c r="B8" s="17">
        <v>1.1358271533292158E-2</v>
      </c>
      <c r="C8" s="15">
        <v>4.9465899225266598E-2</v>
      </c>
    </row>
    <row r="9" spans="1:3">
      <c r="A9" s="17" t="s">
        <v>16</v>
      </c>
      <c r="B9" s="17">
        <v>2.2473409050367162E-2</v>
      </c>
      <c r="C9" s="15">
        <v>6.9469467081576419E-2</v>
      </c>
    </row>
    <row r="10" spans="1:3">
      <c r="A10" s="17" t="s">
        <v>17</v>
      </c>
      <c r="B10" s="17">
        <v>1.0762482977116912E-2</v>
      </c>
      <c r="C10" s="15">
        <v>5.221615144778842E-2</v>
      </c>
    </row>
    <row r="11" spans="1:3">
      <c r="A11" s="17" t="s">
        <v>18</v>
      </c>
      <c r="B11" s="17">
        <v>1.1788081824423346E-2</v>
      </c>
      <c r="C11" s="15">
        <v>7.7562932355902864E-2</v>
      </c>
    </row>
    <row r="12" spans="1:3">
      <c r="A12" s="17" t="s">
        <v>19</v>
      </c>
      <c r="B12" s="17">
        <v>2.7717564752198078E-2</v>
      </c>
      <c r="C12" s="15">
        <v>0.12280687021444073</v>
      </c>
    </row>
    <row r="13" spans="1:3">
      <c r="A13" s="17" t="s">
        <v>28</v>
      </c>
      <c r="B13" s="17">
        <v>1.7107820431285763E-2</v>
      </c>
      <c r="C13" s="15">
        <v>6.7083973721945467E-2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exxon</vt:lpstr>
      <vt:lpstr>ford</vt:lpstr>
      <vt:lpstr>aapl</vt:lpstr>
      <vt:lpstr>goog</vt:lpstr>
      <vt:lpstr>ge</vt:lpstr>
      <vt:lpstr>wmt</vt:lpstr>
      <vt:lpstr>all</vt:lpstr>
      <vt:lpstr>graph</vt:lpstr>
    </vt:vector>
  </TitlesOfParts>
  <Company>Jacksonville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Foley, Maggie</dc:creator>
  <cp:lastModifiedBy>maggie foley</cp:lastModifiedBy>
  <dcterms:created xsi:type="dcterms:W3CDTF">2013-09-09T15:25:07Z</dcterms:created>
  <dcterms:modified xsi:type="dcterms:W3CDTF">2013-02-14T19:35:22Z</dcterms:modified>
</cp:coreProperties>
</file>