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foley3\Desktop\"/>
    </mc:Choice>
  </mc:AlternateContent>
  <bookViews>
    <workbookView xWindow="-120" yWindow="-120" windowWidth="19440" windowHeight="15000"/>
  </bookViews>
  <sheets>
    <sheet name="chapter 6 In class exercis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1" l="1"/>
  <c r="F61" i="1" l="1"/>
  <c r="G61" i="1"/>
  <c r="H61" i="1"/>
  <c r="I61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G13" i="1"/>
  <c r="H13" i="1"/>
  <c r="I13" i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F19" i="1"/>
  <c r="G19" i="1"/>
  <c r="H19" i="1"/>
  <c r="I19" i="1"/>
  <c r="F20" i="1"/>
  <c r="G20" i="1"/>
  <c r="H20" i="1"/>
  <c r="I20" i="1"/>
  <c r="F21" i="1"/>
  <c r="G21" i="1"/>
  <c r="H21" i="1"/>
  <c r="I21" i="1"/>
  <c r="F22" i="1"/>
  <c r="G22" i="1"/>
  <c r="H22" i="1"/>
  <c r="I22" i="1"/>
  <c r="F23" i="1"/>
  <c r="G23" i="1"/>
  <c r="H23" i="1"/>
  <c r="I23" i="1"/>
  <c r="F24" i="1"/>
  <c r="G24" i="1"/>
  <c r="H24" i="1"/>
  <c r="I24" i="1"/>
  <c r="F25" i="1"/>
  <c r="G25" i="1"/>
  <c r="H25" i="1"/>
  <c r="I25" i="1"/>
  <c r="F26" i="1"/>
  <c r="G26" i="1"/>
  <c r="H26" i="1"/>
  <c r="I26" i="1"/>
  <c r="F27" i="1"/>
  <c r="G27" i="1"/>
  <c r="H27" i="1"/>
  <c r="I27" i="1"/>
  <c r="F28" i="1"/>
  <c r="G28" i="1"/>
  <c r="H28" i="1"/>
  <c r="I28" i="1"/>
  <c r="F29" i="1"/>
  <c r="G29" i="1"/>
  <c r="H29" i="1"/>
  <c r="I29" i="1"/>
  <c r="F30" i="1"/>
  <c r="G30" i="1"/>
  <c r="H30" i="1"/>
  <c r="I30" i="1"/>
  <c r="F31" i="1"/>
  <c r="G31" i="1"/>
  <c r="H31" i="1"/>
  <c r="I31" i="1"/>
  <c r="F32" i="1"/>
  <c r="G32" i="1"/>
  <c r="H32" i="1"/>
  <c r="I32" i="1"/>
  <c r="F33" i="1"/>
  <c r="G33" i="1"/>
  <c r="H33" i="1"/>
  <c r="I33" i="1"/>
  <c r="F34" i="1"/>
  <c r="G34" i="1"/>
  <c r="H34" i="1"/>
  <c r="I34" i="1"/>
  <c r="F35" i="1"/>
  <c r="G35" i="1"/>
  <c r="H35" i="1"/>
  <c r="I35" i="1"/>
  <c r="F36" i="1"/>
  <c r="G36" i="1"/>
  <c r="H36" i="1"/>
  <c r="I36" i="1"/>
  <c r="F37" i="1"/>
  <c r="G37" i="1"/>
  <c r="H37" i="1"/>
  <c r="I37" i="1"/>
  <c r="F38" i="1"/>
  <c r="G38" i="1"/>
  <c r="H38" i="1"/>
  <c r="I38" i="1"/>
  <c r="F39" i="1"/>
  <c r="G39" i="1"/>
  <c r="H39" i="1"/>
  <c r="I39" i="1"/>
  <c r="F40" i="1"/>
  <c r="G40" i="1"/>
  <c r="H40" i="1"/>
  <c r="I40" i="1"/>
  <c r="F41" i="1"/>
  <c r="G41" i="1"/>
  <c r="H41" i="1"/>
  <c r="I41" i="1"/>
  <c r="F42" i="1"/>
  <c r="G42" i="1"/>
  <c r="H42" i="1"/>
  <c r="I42" i="1"/>
  <c r="F43" i="1"/>
  <c r="G43" i="1"/>
  <c r="H43" i="1"/>
  <c r="I43" i="1"/>
  <c r="F44" i="1"/>
  <c r="G44" i="1"/>
  <c r="H44" i="1"/>
  <c r="I44" i="1"/>
  <c r="F45" i="1"/>
  <c r="G45" i="1"/>
  <c r="H45" i="1"/>
  <c r="I45" i="1"/>
  <c r="F46" i="1"/>
  <c r="G46" i="1"/>
  <c r="H46" i="1"/>
  <c r="I46" i="1"/>
  <c r="F47" i="1"/>
  <c r="G47" i="1"/>
  <c r="H47" i="1"/>
  <c r="I47" i="1"/>
  <c r="F48" i="1"/>
  <c r="G48" i="1"/>
  <c r="H48" i="1"/>
  <c r="I48" i="1"/>
  <c r="F49" i="1"/>
  <c r="G49" i="1"/>
  <c r="H49" i="1"/>
  <c r="I49" i="1"/>
  <c r="F50" i="1"/>
  <c r="G50" i="1"/>
  <c r="H50" i="1"/>
  <c r="I50" i="1"/>
  <c r="F51" i="1"/>
  <c r="G51" i="1"/>
  <c r="H51" i="1"/>
  <c r="I51" i="1"/>
  <c r="F52" i="1"/>
  <c r="G52" i="1"/>
  <c r="H52" i="1"/>
  <c r="I52" i="1"/>
  <c r="F53" i="1"/>
  <c r="G53" i="1"/>
  <c r="H53" i="1"/>
  <c r="I53" i="1"/>
  <c r="F54" i="1"/>
  <c r="G54" i="1"/>
  <c r="H54" i="1"/>
  <c r="I54" i="1"/>
  <c r="F55" i="1"/>
  <c r="G55" i="1"/>
  <c r="H55" i="1"/>
  <c r="I55" i="1"/>
  <c r="F56" i="1"/>
  <c r="G56" i="1"/>
  <c r="H56" i="1"/>
  <c r="I56" i="1"/>
  <c r="F57" i="1"/>
  <c r="G57" i="1"/>
  <c r="H57" i="1"/>
  <c r="I57" i="1"/>
  <c r="F58" i="1"/>
  <c r="G58" i="1"/>
  <c r="H58" i="1"/>
  <c r="I58" i="1"/>
  <c r="F59" i="1"/>
  <c r="G59" i="1"/>
  <c r="H59" i="1"/>
  <c r="I59" i="1"/>
  <c r="F60" i="1"/>
  <c r="G60" i="1"/>
  <c r="H60" i="1"/>
  <c r="I60" i="1"/>
  <c r="G3" i="1"/>
  <c r="H3" i="1"/>
  <c r="I3" i="1"/>
  <c r="F3" i="1"/>
  <c r="L3" i="1" s="1"/>
  <c r="L4" i="1" l="1"/>
  <c r="L5" i="1" s="1"/>
  <c r="L12" i="1"/>
  <c r="N4" i="1"/>
  <c r="N5" i="1" s="1"/>
  <c r="M4" i="1"/>
  <c r="M5" i="1" s="1"/>
  <c r="M12" i="1"/>
  <c r="L11" i="1"/>
  <c r="O3" i="1"/>
  <c r="M3" i="1"/>
  <c r="N2" i="1"/>
  <c r="N3" i="1"/>
  <c r="M2" i="1"/>
  <c r="L2" i="1"/>
  <c r="O2" i="1"/>
  <c r="M95" i="1" l="1"/>
  <c r="M94" i="1"/>
  <c r="M96" i="1"/>
  <c r="M93" i="1"/>
</calcChain>
</file>

<file path=xl/sharedStrings.xml><?xml version="1.0" encoding="utf-8"?>
<sst xmlns="http://schemas.openxmlformats.org/spreadsheetml/2006/main" count="30" uniqueCount="21">
  <si>
    <t>Date</t>
  </si>
  <si>
    <t>baba</t>
  </si>
  <si>
    <t>tesla</t>
  </si>
  <si>
    <t>apple</t>
  </si>
  <si>
    <t>SP500</t>
  </si>
  <si>
    <t>Baba-ret</t>
  </si>
  <si>
    <t>tesla-ret</t>
  </si>
  <si>
    <t>apple-ret</t>
  </si>
  <si>
    <t>sp500-ret</t>
  </si>
  <si>
    <t xml:space="preserve">average </t>
  </si>
  <si>
    <t xml:space="preserve"> </t>
  </si>
  <si>
    <t>risk - standard deviation</t>
  </si>
  <si>
    <t>correlation matrix</t>
  </si>
  <si>
    <t xml:space="preserve">beta: sensitivity of the stock to the market </t>
  </si>
  <si>
    <t>9% for market return</t>
  </si>
  <si>
    <t>return-CAPM</t>
  </si>
  <si>
    <t>CAPM: use 2% for risk free rate</t>
  </si>
  <si>
    <t xml:space="preserve">Risk free rate </t>
  </si>
  <si>
    <t>SP500 (market)</t>
  </si>
  <si>
    <t>Raw Data from Yahoo finance</t>
  </si>
  <si>
    <t>Monthly Stock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</si>
</sst>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00000000%"/>
    <numFmt numFmtId="168" formatCode="0.00000"/>
    <numFmt numFmtId="169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164" fontId="0" fillId="0" borderId="0" xfId="0" applyNumberFormat="1"/>
    <xf numFmtId="0" fontId="16" fillId="34" borderId="0" xfId="0" applyFont="1" applyFill="1"/>
    <xf numFmtId="0" fontId="16" fillId="35" borderId="0" xfId="0" applyFont="1" applyFill="1"/>
    <xf numFmtId="0" fontId="0" fillId="37" borderId="0" xfId="0" applyFill="1"/>
    <xf numFmtId="0" fontId="16" fillId="0" borderId="0" xfId="0" applyFont="1" applyFill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0" fontId="16" fillId="0" borderId="0" xfId="42" applyNumberFormat="1" applyFont="1" applyAlignment="1">
      <alignment horizontal="center"/>
    </xf>
    <xf numFmtId="0" fontId="0" fillId="0" borderId="0" xfId="0" applyFill="1"/>
    <xf numFmtId="0" fontId="0" fillId="35" borderId="0" xfId="0" applyFill="1"/>
    <xf numFmtId="169" fontId="16" fillId="36" borderId="0" xfId="0" applyNumberFormat="1" applyFont="1" applyFill="1" applyAlignment="1">
      <alignment horizontal="center"/>
    </xf>
    <xf numFmtId="169" fontId="16" fillId="0" borderId="0" xfId="0" applyNumberFormat="1" applyFont="1" applyAlignment="1">
      <alignment horizontal="center"/>
    </xf>
    <xf numFmtId="2" fontId="0" fillId="37" borderId="0" xfId="0" applyNumberFormat="1" applyFill="1"/>
    <xf numFmtId="2" fontId="0" fillId="0" borderId="0" xfId="0" applyNumberFormat="1"/>
    <xf numFmtId="0" fontId="16" fillId="0" borderId="0" xfId="0" applyFont="1" applyAlignment="1">
      <alignment horizontal="center"/>
    </xf>
    <xf numFmtId="0" fontId="16" fillId="35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Security Market Line - SML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'chapter 6 In class exercise'!$K$5</c:f>
              <c:strCache>
                <c:ptCount val="1"/>
                <c:pt idx="0">
                  <c:v>return-CAPM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'chapter 6 In class exercise'!$L$4:$P$4</c:f>
              <c:numCache>
                <c:formatCode>0.0000</c:formatCode>
                <c:ptCount val="5"/>
                <c:pt idx="0">
                  <c:v>2.3191723816265246</c:v>
                </c:pt>
                <c:pt idx="1">
                  <c:v>0.64685771399659842</c:v>
                </c:pt>
                <c:pt idx="2">
                  <c:v>1.2619819166413511</c:v>
                </c:pt>
                <c:pt idx="3" formatCode="General">
                  <c:v>1</c:v>
                </c:pt>
                <c:pt idx="4" formatCode="General">
                  <c:v>0</c:v>
                </c:pt>
              </c:numCache>
            </c:numRef>
          </c:xVal>
          <c:yVal>
            <c:numRef>
              <c:f>'chapter 6 In class exercise'!$L$5:$P$5</c:f>
              <c:numCache>
                <c:formatCode>0.00%</c:formatCode>
                <c:ptCount val="5"/>
                <c:pt idx="0">
                  <c:v>0.18234206671385669</c:v>
                </c:pt>
                <c:pt idx="1">
                  <c:v>6.5280039979761881E-2</c:v>
                </c:pt>
                <c:pt idx="2">
                  <c:v>0.10833873416489458</c:v>
                </c:pt>
                <c:pt idx="3">
                  <c:v>0.09</c:v>
                </c:pt>
                <c:pt idx="4" formatCode="0%">
                  <c:v>0.02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AC-4C7F-A569-7FE7C1499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383096"/>
        <c:axId val="394382112"/>
      </c:scatterChart>
      <c:valAx>
        <c:axId val="394383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Beta of</a:t>
                </a:r>
                <a:r>
                  <a:rPr lang="en-US" baseline="0"/>
                  <a:t> Individual Stocks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82112"/>
        <c:crosses val="autoZero"/>
        <c:crossBetween val="midCat"/>
      </c:valAx>
      <c:valAx>
        <c:axId val="39438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Returns based on CAPM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383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1447800</xdr:colOff>
      <xdr:row>12</xdr:row>
      <xdr:rowOff>152400</xdr:rowOff>
    </xdr:from>
    <xdr:to>
      <xdr:col>17</xdr:col>
      <xdr:colOff>76200</xdr:colOff>
      <xdr:row>27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abSelected="1" zoomScaleNormal="100" workbookViewId="0">
      <selection activeCell="K21" sqref="K21"/>
    </sheetView>
  </sheetViews>
  <sheetFormatPr defaultRowHeight="15" x14ac:dyDescent="0.25"/>
  <cols>
    <col min="1" max="1" width="10.7109375" customWidth="1"/>
    <col min="9" max="9" width="9.140625" style="16"/>
    <col min="10" max="10" width="9.140625" style="15"/>
    <col min="11" max="11" width="22.85546875" customWidth="1"/>
    <col min="12" max="12" width="23" bestFit="1" customWidth="1"/>
    <col min="13" max="13" width="22.42578125" bestFit="1" customWidth="1"/>
    <col min="14" max="14" width="10.5703125" bestFit="1" customWidth="1"/>
    <col min="15" max="16" width="16.5703125" customWidth="1"/>
  </cols>
  <sheetData>
    <row r="1" spans="1:16" x14ac:dyDescent="0.25">
      <c r="B1" s="21" t="s">
        <v>19</v>
      </c>
      <c r="C1" s="21"/>
      <c r="D1" s="21"/>
      <c r="E1" s="21"/>
      <c r="F1" s="22" t="s">
        <v>20</v>
      </c>
      <c r="G1" s="22"/>
      <c r="H1" s="22"/>
      <c r="I1" s="22"/>
      <c r="J1" s="9"/>
      <c r="L1" s="13" t="s">
        <v>1</v>
      </c>
      <c r="M1" s="13" t="s">
        <v>2</v>
      </c>
      <c r="N1" s="13" t="s">
        <v>3</v>
      </c>
      <c r="O1" s="13" t="s">
        <v>18</v>
      </c>
      <c r="P1" s="13" t="s">
        <v>17</v>
      </c>
    </row>
    <row r="2" spans="1:1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7" t="s">
        <v>8</v>
      </c>
      <c r="K2" s="6" t="s">
        <v>9</v>
      </c>
      <c r="L2" s="12">
        <f>AVERAGE(F3:F61)</f>
        <v>2.0480315390721787E-2</v>
      </c>
      <c r="M2" s="12">
        <f>AVERAGE(G3:G61)</f>
        <v>2.5220133004340634E-2</v>
      </c>
      <c r="N2" s="12">
        <f>AVERAGE(H3:H61)</f>
        <v>1.9269146058302197E-2</v>
      </c>
      <c r="O2" s="12">
        <f>AVERAGE(I3:I61)</f>
        <v>7.9307437081859253E-3</v>
      </c>
      <c r="P2" s="10"/>
    </row>
    <row r="3" spans="1:16" x14ac:dyDescent="0.25">
      <c r="A3" s="1">
        <v>42036</v>
      </c>
      <c r="B3">
        <v>85.120002999999997</v>
      </c>
      <c r="C3">
        <v>203.33999600000001</v>
      </c>
      <c r="D3">
        <v>118.031273</v>
      </c>
      <c r="E3">
        <v>2104.5</v>
      </c>
      <c r="F3" s="2">
        <f>(B4-B3)/B3</f>
        <v>-2.2086524127589578E-2</v>
      </c>
      <c r="G3" s="2">
        <f t="shared" ref="G3:I3" si="0">(C4-C3)/C3</f>
        <v>-7.1653350480050226E-2</v>
      </c>
      <c r="H3" s="2">
        <f t="shared" si="0"/>
        <v>-2.7548842924027466E-2</v>
      </c>
      <c r="I3" s="16">
        <f t="shared" si="0"/>
        <v>-1.7396106913756221E-2</v>
      </c>
      <c r="K3" s="6" t="s">
        <v>11</v>
      </c>
      <c r="L3" s="12">
        <f>STDEV(F3:F61)</f>
        <v>0.10798090223456368</v>
      </c>
      <c r="M3" s="12">
        <f>STDEV(G3:G61)</f>
        <v>0.12941769708902101</v>
      </c>
      <c r="N3" s="12">
        <f>STDEV(H3:H61)</f>
        <v>7.5712480238437144E-2</v>
      </c>
      <c r="O3" s="12">
        <f>STDEV(I3:I61)</f>
        <v>3.3997114426702169E-2</v>
      </c>
      <c r="P3" s="10">
        <v>0</v>
      </c>
    </row>
    <row r="4" spans="1:16" x14ac:dyDescent="0.25">
      <c r="A4" s="1">
        <v>42064</v>
      </c>
      <c r="B4">
        <v>83.239998</v>
      </c>
      <c r="C4">
        <v>188.770004</v>
      </c>
      <c r="D4">
        <v>114.77964799999999</v>
      </c>
      <c r="E4">
        <v>2067.889893</v>
      </c>
      <c r="F4" s="2">
        <f t="shared" ref="F4:F60" si="1">(B5-B4)/B4</f>
        <v>-2.3426201908366171E-2</v>
      </c>
      <c r="G4" s="2">
        <f t="shared" ref="G4:G61" si="2">(C5-C4)/C4</f>
        <v>0.19748899830504851</v>
      </c>
      <c r="H4" s="2">
        <f t="shared" ref="H4:H61" si="3">(D5-D4)/D4</f>
        <v>5.7864091027705943E-3</v>
      </c>
      <c r="I4" s="16">
        <f t="shared" ref="I4:I61" si="4">(E5-E4)/E4</f>
        <v>8.5208197301247391E-3</v>
      </c>
      <c r="K4" s="6" t="s">
        <v>13</v>
      </c>
      <c r="L4" s="17">
        <f>SLOPE(F3:F61,I3:I61)</f>
        <v>2.3191723816265246</v>
      </c>
      <c r="M4" s="17">
        <f>SLOPE(G3:G61,I3:I61)</f>
        <v>0.64685771399659842</v>
      </c>
      <c r="N4" s="18">
        <f>SLOPE(H3:H61,I3:I61)</f>
        <v>1.2619819166413511</v>
      </c>
      <c r="O4" s="13">
        <v>1</v>
      </c>
      <c r="P4" s="10">
        <v>0</v>
      </c>
    </row>
    <row r="5" spans="1:16" x14ac:dyDescent="0.25">
      <c r="A5" s="1">
        <v>42095</v>
      </c>
      <c r="B5">
        <v>81.290001000000004</v>
      </c>
      <c r="C5">
        <v>226.050003</v>
      </c>
      <c r="D5">
        <v>115.44381</v>
      </c>
      <c r="E5">
        <v>2085.51001</v>
      </c>
      <c r="F5" s="2">
        <f t="shared" si="1"/>
        <v>9.8782124507539232E-2</v>
      </c>
      <c r="G5" s="2">
        <f t="shared" si="2"/>
        <v>0.10948904964181752</v>
      </c>
      <c r="H5" s="2">
        <f t="shared" si="3"/>
        <v>4.0990842211462042E-2</v>
      </c>
      <c r="I5" s="16">
        <f t="shared" si="4"/>
        <v>1.0491382393316857E-2</v>
      </c>
      <c r="K5" s="6" t="s">
        <v>15</v>
      </c>
      <c r="L5" s="14">
        <f>2%+L4*(9%-2%)</f>
        <v>0.18234206671385669</v>
      </c>
      <c r="M5" s="14">
        <f t="shared" ref="M5:N5" si="5">2%+M4*(9%-2%)</f>
        <v>6.5280039979761881E-2</v>
      </c>
      <c r="N5" s="14">
        <f t="shared" si="5"/>
        <v>0.10833873416489458</v>
      </c>
      <c r="O5" s="14">
        <f>2%+O4*(9%-2%)</f>
        <v>0.09</v>
      </c>
      <c r="P5" s="11">
        <v>0.02</v>
      </c>
    </row>
    <row r="6" spans="1:16" x14ac:dyDescent="0.25">
      <c r="A6" s="1">
        <v>42125</v>
      </c>
      <c r="B6">
        <v>89.32</v>
      </c>
      <c r="C6">
        <v>250.800003</v>
      </c>
      <c r="D6">
        <v>120.175949</v>
      </c>
      <c r="E6">
        <v>2107.389893</v>
      </c>
      <c r="F6" s="2">
        <f t="shared" si="1"/>
        <v>-7.8929724585758962E-2</v>
      </c>
      <c r="G6" s="2">
        <f t="shared" si="2"/>
        <v>6.9617251958326409E-2</v>
      </c>
      <c r="H6" s="2">
        <f t="shared" si="3"/>
        <v>-3.3205995319412845E-2</v>
      </c>
      <c r="I6" s="16">
        <f t="shared" si="4"/>
        <v>-2.1011672375900521E-2</v>
      </c>
      <c r="K6" s="3" t="s">
        <v>16</v>
      </c>
    </row>
    <row r="7" spans="1:16" x14ac:dyDescent="0.25">
      <c r="A7" s="1">
        <v>42156</v>
      </c>
      <c r="B7">
        <v>82.269997000000004</v>
      </c>
      <c r="C7">
        <v>268.26001000000002</v>
      </c>
      <c r="D7">
        <v>116.18538700000001</v>
      </c>
      <c r="E7">
        <v>2063.110107</v>
      </c>
      <c r="F7" s="2">
        <f t="shared" si="1"/>
        <v>-4.7769553218775539E-2</v>
      </c>
      <c r="G7" s="2">
        <f t="shared" si="2"/>
        <v>-7.8655629663177528E-3</v>
      </c>
      <c r="H7" s="2">
        <f t="shared" si="3"/>
        <v>-3.292668810407292E-2</v>
      </c>
      <c r="I7" s="16">
        <f t="shared" si="4"/>
        <v>1.9742029696721345E-2</v>
      </c>
      <c r="K7" s="3" t="s">
        <v>14</v>
      </c>
    </row>
    <row r="8" spans="1:16" x14ac:dyDescent="0.25">
      <c r="A8" s="1">
        <v>42186</v>
      </c>
      <c r="B8">
        <v>78.339995999999999</v>
      </c>
      <c r="C8">
        <v>266.14999399999999</v>
      </c>
      <c r="D8">
        <v>112.359787</v>
      </c>
      <c r="E8">
        <v>2103.8400879999999</v>
      </c>
      <c r="F8" s="2">
        <f t="shared" si="1"/>
        <v>-0.15598664314458227</v>
      </c>
      <c r="G8" s="2">
        <f t="shared" si="2"/>
        <v>-6.4211896995195819E-2</v>
      </c>
      <c r="H8" s="2">
        <f t="shared" si="3"/>
        <v>-6.9084787424881763E-2</v>
      </c>
      <c r="I8" s="16">
        <f t="shared" si="4"/>
        <v>-6.2580818167202831E-2</v>
      </c>
    </row>
    <row r="9" spans="1:16" x14ac:dyDescent="0.25">
      <c r="A9" s="1">
        <v>42217</v>
      </c>
      <c r="B9">
        <v>66.120002999999997</v>
      </c>
      <c r="C9">
        <v>249.05999800000001</v>
      </c>
      <c r="D9">
        <v>104.597435</v>
      </c>
      <c r="E9">
        <v>1972.1800539999999</v>
      </c>
      <c r="F9" s="2">
        <f t="shared" si="1"/>
        <v>-0.10813674645477547</v>
      </c>
      <c r="G9" s="2">
        <f t="shared" si="2"/>
        <v>-2.6499799457960923E-3</v>
      </c>
      <c r="H9" s="2">
        <f t="shared" si="3"/>
        <v>-1.8780948117895994E-2</v>
      </c>
      <c r="I9" s="16">
        <f t="shared" si="4"/>
        <v>-2.6442831573227094E-2</v>
      </c>
      <c r="K9" s="6" t="s">
        <v>12</v>
      </c>
      <c r="L9" s="6" t="s">
        <v>1</v>
      </c>
      <c r="M9" s="6" t="s">
        <v>2</v>
      </c>
      <c r="N9" s="6" t="s">
        <v>3</v>
      </c>
    </row>
    <row r="10" spans="1:16" x14ac:dyDescent="0.25">
      <c r="A10" s="1">
        <v>42248</v>
      </c>
      <c r="B10">
        <v>58.970001000000003</v>
      </c>
      <c r="C10">
        <v>248.39999399999999</v>
      </c>
      <c r="D10">
        <v>102.63299600000001</v>
      </c>
      <c r="E10">
        <v>1920.030029</v>
      </c>
      <c r="F10" s="2">
        <f t="shared" si="1"/>
        <v>0.42157029978683547</v>
      </c>
      <c r="G10" s="2">
        <f t="shared" si="2"/>
        <v>-0.16694847826767659</v>
      </c>
      <c r="H10" s="2">
        <f t="shared" si="3"/>
        <v>8.3408926306701575E-2</v>
      </c>
      <c r="I10" s="16">
        <f t="shared" si="4"/>
        <v>8.2983117760394132E-2</v>
      </c>
      <c r="K10" s="6" t="s">
        <v>1</v>
      </c>
      <c r="L10">
        <v>1</v>
      </c>
      <c r="M10" s="5"/>
    </row>
    <row r="11" spans="1:16" x14ac:dyDescent="0.25">
      <c r="A11" s="1">
        <v>42278</v>
      </c>
      <c r="B11">
        <v>83.830001999999993</v>
      </c>
      <c r="C11">
        <v>206.929993</v>
      </c>
      <c r="D11">
        <v>111.193504</v>
      </c>
      <c r="E11">
        <v>2079.360107</v>
      </c>
      <c r="F11" s="2">
        <f t="shared" si="1"/>
        <v>2.9822258622873468E-3</v>
      </c>
      <c r="G11" s="2">
        <f t="shared" si="2"/>
        <v>0.1127434532895384</v>
      </c>
      <c r="H11" s="2">
        <f t="shared" si="3"/>
        <v>-1.0041746683331488E-2</v>
      </c>
      <c r="I11" s="16">
        <f t="shared" si="4"/>
        <v>5.0486926072401835E-4</v>
      </c>
      <c r="K11" s="6" t="s">
        <v>2</v>
      </c>
      <c r="L11" s="19">
        <f>CORREL(F3:F61,G3:G61)</f>
        <v>0.10239561969626755</v>
      </c>
      <c r="M11" s="20">
        <v>1</v>
      </c>
    </row>
    <row r="12" spans="1:16" x14ac:dyDescent="0.25">
      <c r="A12" s="1">
        <v>42309</v>
      </c>
      <c r="B12">
        <v>84.080001999999993</v>
      </c>
      <c r="C12">
        <v>230.259995</v>
      </c>
      <c r="D12">
        <v>110.076927</v>
      </c>
      <c r="E12">
        <v>2080.4099120000001</v>
      </c>
      <c r="F12" s="2">
        <f t="shared" si="1"/>
        <v>-3.3420610527578123E-2</v>
      </c>
      <c r="G12" s="2">
        <f t="shared" si="2"/>
        <v>4.2343438772332119E-2</v>
      </c>
      <c r="H12" s="2">
        <f t="shared" si="3"/>
        <v>-0.10641971318839595</v>
      </c>
      <c r="I12" s="16">
        <f t="shared" si="4"/>
        <v>-1.7530185176314418E-2</v>
      </c>
      <c r="K12" s="6" t="s">
        <v>3</v>
      </c>
      <c r="L12" s="19">
        <f>CORREL(F3:F61,H3:H61)</f>
        <v>0.39944916782255369</v>
      </c>
      <c r="M12" s="20">
        <f>CORREL(G3:G61,H3:H61)</f>
        <v>0.25863062577405477</v>
      </c>
      <c r="N12">
        <v>1</v>
      </c>
    </row>
    <row r="13" spans="1:16" x14ac:dyDescent="0.25">
      <c r="A13" s="1">
        <v>42339</v>
      </c>
      <c r="B13">
        <v>81.269997000000004</v>
      </c>
      <c r="C13">
        <v>240.009995</v>
      </c>
      <c r="D13">
        <v>98.362572</v>
      </c>
      <c r="E13">
        <v>2043.9399410000001</v>
      </c>
      <c r="F13" s="2">
        <f t="shared" si="1"/>
        <v>-0.17521838963523031</v>
      </c>
      <c r="G13" s="2">
        <f t="shared" si="2"/>
        <v>-0.20336652229837349</v>
      </c>
      <c r="H13" s="2">
        <f t="shared" si="3"/>
        <v>-7.5242430626966492E-2</v>
      </c>
      <c r="I13" s="16">
        <f t="shared" si="4"/>
        <v>-5.073532197294639E-2</v>
      </c>
      <c r="L13" s="8"/>
    </row>
    <row r="14" spans="1:16" x14ac:dyDescent="0.25">
      <c r="A14" s="1">
        <v>42370</v>
      </c>
      <c r="B14">
        <v>67.029999000000004</v>
      </c>
      <c r="C14">
        <v>191.199997</v>
      </c>
      <c r="D14">
        <v>90.961533000000003</v>
      </c>
      <c r="E14">
        <v>1940.23999</v>
      </c>
      <c r="F14" s="2">
        <f t="shared" si="1"/>
        <v>2.6555259235495281E-2</v>
      </c>
      <c r="G14" s="2">
        <f t="shared" si="2"/>
        <v>3.8179707712024695E-3</v>
      </c>
      <c r="H14" s="2">
        <f t="shared" si="3"/>
        <v>-6.6772071662425216E-3</v>
      </c>
      <c r="I14" s="16">
        <f t="shared" si="4"/>
        <v>-4.1283604302991229E-3</v>
      </c>
    </row>
    <row r="15" spans="1:16" x14ac:dyDescent="0.25">
      <c r="A15" s="1">
        <v>42401</v>
      </c>
      <c r="B15">
        <v>68.809997999999993</v>
      </c>
      <c r="C15">
        <v>191.929993</v>
      </c>
      <c r="D15">
        <v>90.354163999999997</v>
      </c>
      <c r="E15">
        <v>1932.2299800000001</v>
      </c>
      <c r="F15" s="2">
        <f t="shared" si="1"/>
        <v>0.14852494255267978</v>
      </c>
      <c r="G15" s="2">
        <f t="shared" si="2"/>
        <v>0.19715527734115013</v>
      </c>
      <c r="H15" s="2">
        <f t="shared" si="3"/>
        <v>0.13332679388190682</v>
      </c>
      <c r="I15" s="16">
        <f t="shared" si="4"/>
        <v>6.5991114577365145E-2</v>
      </c>
    </row>
    <row r="16" spans="1:16" x14ac:dyDescent="0.25">
      <c r="A16" s="1">
        <v>42430</v>
      </c>
      <c r="B16">
        <v>79.029999000000004</v>
      </c>
      <c r="C16">
        <v>229.770004</v>
      </c>
      <c r="D16">
        <v>102.400795</v>
      </c>
      <c r="E16">
        <v>2059.73999</v>
      </c>
      <c r="F16" s="2">
        <f t="shared" si="1"/>
        <v>-2.6445615923644344E-2</v>
      </c>
      <c r="G16" s="2">
        <f t="shared" si="2"/>
        <v>4.7830399132516896E-2</v>
      </c>
      <c r="H16" s="2">
        <f t="shared" si="3"/>
        <v>-0.13992111096403115</v>
      </c>
      <c r="I16" s="16">
        <f t="shared" si="4"/>
        <v>2.6993984808732631E-3</v>
      </c>
    </row>
    <row r="17" spans="1:9" x14ac:dyDescent="0.25">
      <c r="A17" s="1">
        <v>42461</v>
      </c>
      <c r="B17">
        <v>76.940002000000007</v>
      </c>
      <c r="C17">
        <v>240.759995</v>
      </c>
      <c r="D17">
        <v>88.072761999999997</v>
      </c>
      <c r="E17">
        <v>2065.3000489999999</v>
      </c>
      <c r="F17" s="2">
        <f t="shared" si="1"/>
        <v>6.5765503879243375E-2</v>
      </c>
      <c r="G17" s="2">
        <f t="shared" si="2"/>
        <v>-7.2811095547663574E-2</v>
      </c>
      <c r="H17" s="2">
        <f t="shared" si="3"/>
        <v>6.5287097502403801E-2</v>
      </c>
      <c r="I17" s="16">
        <f t="shared" si="4"/>
        <v>1.5324602357572555E-2</v>
      </c>
    </row>
    <row r="18" spans="1:9" x14ac:dyDescent="0.25">
      <c r="A18" s="1">
        <v>42491</v>
      </c>
      <c r="B18">
        <v>82</v>
      </c>
      <c r="C18">
        <v>223.229996</v>
      </c>
      <c r="D18">
        <v>93.822777000000002</v>
      </c>
      <c r="E18">
        <v>2096.9499510000001</v>
      </c>
      <c r="F18" s="2">
        <f t="shared" si="1"/>
        <v>-3.0121963414634103E-2</v>
      </c>
      <c r="G18" s="2">
        <f t="shared" si="2"/>
        <v>-4.9052534140617894E-2</v>
      </c>
      <c r="H18" s="2">
        <f t="shared" si="3"/>
        <v>-3.6830949908890534E-2</v>
      </c>
      <c r="I18" s="16">
        <f t="shared" si="4"/>
        <v>9.1092112097811118E-4</v>
      </c>
    </row>
    <row r="19" spans="1:9" x14ac:dyDescent="0.25">
      <c r="A19" s="1">
        <v>42522</v>
      </c>
      <c r="B19">
        <v>79.529999000000004</v>
      </c>
      <c r="C19">
        <v>212.279999</v>
      </c>
      <c r="D19">
        <v>90.367194999999995</v>
      </c>
      <c r="E19">
        <v>2098.860107</v>
      </c>
      <c r="F19" s="2">
        <f t="shared" si="1"/>
        <v>3.7092971672236442E-2</v>
      </c>
      <c r="G19" s="2">
        <f t="shared" si="2"/>
        <v>0.10603916575296388</v>
      </c>
      <c r="H19" s="2">
        <f t="shared" si="3"/>
        <v>9.0062826449354857E-2</v>
      </c>
      <c r="I19" s="16">
        <f t="shared" si="4"/>
        <v>3.5609801125254283E-2</v>
      </c>
    </row>
    <row r="20" spans="1:9" x14ac:dyDescent="0.25">
      <c r="A20" s="1">
        <v>42552</v>
      </c>
      <c r="B20">
        <v>82.480002999999996</v>
      </c>
      <c r="C20">
        <v>234.78999300000001</v>
      </c>
      <c r="D20">
        <v>98.505920000000003</v>
      </c>
      <c r="E20">
        <v>2173.6000979999999</v>
      </c>
      <c r="F20" s="2">
        <f t="shared" si="1"/>
        <v>0.17834624715035488</v>
      </c>
      <c r="G20" s="2">
        <f t="shared" si="2"/>
        <v>-9.702286587657083E-2</v>
      </c>
      <c r="H20" s="2">
        <f t="shared" si="3"/>
        <v>1.8136270388622318E-2</v>
      </c>
      <c r="I20" s="16">
        <f t="shared" si="4"/>
        <v>-1.2192431360480338E-3</v>
      </c>
    </row>
    <row r="21" spans="1:9" x14ac:dyDescent="0.25">
      <c r="A21" s="1">
        <v>42583</v>
      </c>
      <c r="B21">
        <v>97.190002000000007</v>
      </c>
      <c r="C21">
        <v>212.009995</v>
      </c>
      <c r="D21">
        <v>100.29245</v>
      </c>
      <c r="E21">
        <v>2170.9499510000001</v>
      </c>
      <c r="F21" s="2">
        <f t="shared" si="1"/>
        <v>8.8486457691399123E-2</v>
      </c>
      <c r="G21" s="2">
        <f t="shared" si="2"/>
        <v>-3.7639715995465214E-2</v>
      </c>
      <c r="H21" s="2">
        <f t="shared" si="3"/>
        <v>7.1276382220197027E-2</v>
      </c>
      <c r="I21" s="16">
        <f t="shared" si="4"/>
        <v>-1.2344508443253945E-3</v>
      </c>
    </row>
    <row r="22" spans="1:9" x14ac:dyDescent="0.25">
      <c r="A22" s="1">
        <v>42614</v>
      </c>
      <c r="B22">
        <v>105.790001</v>
      </c>
      <c r="C22">
        <v>204.029999</v>
      </c>
      <c r="D22">
        <v>107.440933</v>
      </c>
      <c r="E22">
        <v>2168.2700199999999</v>
      </c>
      <c r="F22" s="2">
        <f t="shared" si="1"/>
        <v>-3.8756016270384538E-2</v>
      </c>
      <c r="G22" s="2">
        <f t="shared" si="2"/>
        <v>-3.0877826941517573E-2</v>
      </c>
      <c r="H22" s="2">
        <f t="shared" si="3"/>
        <v>4.334251267159063E-3</v>
      </c>
      <c r="I22" s="16">
        <f t="shared" si="4"/>
        <v>-1.9425679279557545E-2</v>
      </c>
    </row>
    <row r="23" spans="1:9" x14ac:dyDescent="0.25">
      <c r="A23" s="1">
        <v>42644</v>
      </c>
      <c r="B23">
        <v>101.69000200000001</v>
      </c>
      <c r="C23">
        <v>197.729996</v>
      </c>
      <c r="D23">
        <v>107.906609</v>
      </c>
      <c r="E23">
        <v>2126.1499020000001</v>
      </c>
      <c r="F23" s="2">
        <f t="shared" si="1"/>
        <v>-7.5425359909030223E-2</v>
      </c>
      <c r="G23" s="2">
        <f t="shared" si="2"/>
        <v>-4.2128165521229298E-2</v>
      </c>
      <c r="H23" s="2">
        <f t="shared" si="3"/>
        <v>-2.6598519095341125E-2</v>
      </c>
      <c r="I23" s="16">
        <f t="shared" si="4"/>
        <v>3.4174522187570479E-2</v>
      </c>
    </row>
    <row r="24" spans="1:9" x14ac:dyDescent="0.25">
      <c r="A24" s="1">
        <v>42675</v>
      </c>
      <c r="B24">
        <v>94.019997000000004</v>
      </c>
      <c r="C24">
        <v>189.39999399999999</v>
      </c>
      <c r="D24">
        <v>105.03645299999999</v>
      </c>
      <c r="E24">
        <v>2198.8100589999999</v>
      </c>
      <c r="F24" s="2">
        <f t="shared" si="1"/>
        <v>-6.6049768114755533E-2</v>
      </c>
      <c r="G24" s="2">
        <f t="shared" si="2"/>
        <v>0.12824714239431287</v>
      </c>
      <c r="H24" s="2">
        <f t="shared" si="3"/>
        <v>5.3335512005532097E-2</v>
      </c>
      <c r="I24" s="16">
        <f t="shared" si="4"/>
        <v>1.8200762196895176E-2</v>
      </c>
    </row>
    <row r="25" spans="1:9" x14ac:dyDescent="0.25">
      <c r="A25" s="1">
        <v>42705</v>
      </c>
      <c r="B25">
        <v>87.809997999999993</v>
      </c>
      <c r="C25">
        <v>213.69000199999999</v>
      </c>
      <c r="D25">
        <v>110.638626</v>
      </c>
      <c r="E25">
        <v>2238.830078</v>
      </c>
      <c r="F25" s="2">
        <f t="shared" si="1"/>
        <v>0.15374103527482144</v>
      </c>
      <c r="G25" s="2">
        <f t="shared" si="2"/>
        <v>0.17895077281154223</v>
      </c>
      <c r="H25" s="2">
        <f t="shared" si="3"/>
        <v>4.7746444356602906E-2</v>
      </c>
      <c r="I25" s="16">
        <f t="shared" si="4"/>
        <v>1.7884358171464578E-2</v>
      </c>
    </row>
    <row r="26" spans="1:9" x14ac:dyDescent="0.25">
      <c r="A26" s="1">
        <v>42736</v>
      </c>
      <c r="B26">
        <v>101.30999799999999</v>
      </c>
      <c r="C26">
        <v>251.929993</v>
      </c>
      <c r="D26">
        <v>115.921227</v>
      </c>
      <c r="E26">
        <v>2278.8701169999999</v>
      </c>
      <c r="F26" s="2">
        <f t="shared" si="1"/>
        <v>1.5694443109158955E-2</v>
      </c>
      <c r="G26" s="2">
        <f t="shared" si="2"/>
        <v>-7.7005043222463775E-3</v>
      </c>
      <c r="H26" s="2">
        <f t="shared" si="3"/>
        <v>0.12888373757465499</v>
      </c>
      <c r="I26" s="16">
        <f t="shared" si="4"/>
        <v>3.719816033727915E-2</v>
      </c>
    </row>
    <row r="27" spans="1:9" x14ac:dyDescent="0.25">
      <c r="A27" s="1">
        <v>42767</v>
      </c>
      <c r="B27">
        <v>102.900002</v>
      </c>
      <c r="C27">
        <v>249.990005</v>
      </c>
      <c r="D27">
        <v>130.86158800000001</v>
      </c>
      <c r="E27">
        <v>2363.639893</v>
      </c>
      <c r="F27" s="2">
        <f t="shared" si="1"/>
        <v>4.7910591877345081E-2</v>
      </c>
      <c r="G27" s="2">
        <f t="shared" si="2"/>
        <v>0.11324445951349131</v>
      </c>
      <c r="H27" s="2">
        <f t="shared" si="3"/>
        <v>5.3236271288408826E-2</v>
      </c>
      <c r="I27" s="16">
        <f t="shared" si="4"/>
        <v>-3.8919718808453973E-4</v>
      </c>
    </row>
    <row r="28" spans="1:9" x14ac:dyDescent="0.25">
      <c r="A28" s="1">
        <v>42795</v>
      </c>
      <c r="B28">
        <v>107.83000199999999</v>
      </c>
      <c r="C28">
        <v>278.29998799999998</v>
      </c>
      <c r="D28">
        <v>137.828171</v>
      </c>
      <c r="E28">
        <v>2362.719971</v>
      </c>
      <c r="F28" s="2">
        <f t="shared" si="1"/>
        <v>7.1130463300928135E-2</v>
      </c>
      <c r="G28" s="2">
        <f t="shared" si="2"/>
        <v>0.1285304367314597</v>
      </c>
      <c r="H28" s="2">
        <f t="shared" si="3"/>
        <v>-6.9746263991282657E-5</v>
      </c>
      <c r="I28" s="16">
        <f t="shared" si="4"/>
        <v>9.0912085493182089E-3</v>
      </c>
    </row>
    <row r="29" spans="1:9" x14ac:dyDescent="0.25">
      <c r="A29" s="1">
        <v>42826</v>
      </c>
      <c r="B29">
        <v>115.5</v>
      </c>
      <c r="C29">
        <v>314.07000699999998</v>
      </c>
      <c r="D29">
        <v>137.818558</v>
      </c>
      <c r="E29">
        <v>2384.1999510000001</v>
      </c>
      <c r="F29" s="2">
        <f t="shared" si="1"/>
        <v>6.0259731601731571E-2</v>
      </c>
      <c r="G29" s="2">
        <f t="shared" si="2"/>
        <v>8.5777063710512316E-2</v>
      </c>
      <c r="H29" s="2">
        <f t="shared" si="3"/>
        <v>6.3418077556725114E-2</v>
      </c>
      <c r="I29" s="16">
        <f t="shared" si="4"/>
        <v>1.1576251391341417E-2</v>
      </c>
    </row>
    <row r="30" spans="1:9" x14ac:dyDescent="0.25">
      <c r="A30" s="1">
        <v>42856</v>
      </c>
      <c r="B30">
        <v>122.459999</v>
      </c>
      <c r="C30">
        <v>341.01001000000002</v>
      </c>
      <c r="D30">
        <v>146.55874600000001</v>
      </c>
      <c r="E30">
        <v>2411.8000489999999</v>
      </c>
      <c r="F30" s="2">
        <f t="shared" si="1"/>
        <v>0.15057974155299475</v>
      </c>
      <c r="G30" s="2">
        <f t="shared" si="2"/>
        <v>6.0408710583011831E-2</v>
      </c>
      <c r="H30" s="2">
        <f t="shared" si="3"/>
        <v>-5.3322303944931447E-2</v>
      </c>
      <c r="I30" s="16">
        <f t="shared" si="4"/>
        <v>4.8137750908554414E-3</v>
      </c>
    </row>
    <row r="31" spans="1:9" x14ac:dyDescent="0.25">
      <c r="A31" s="1">
        <v>42887</v>
      </c>
      <c r="B31">
        <v>140.89999399999999</v>
      </c>
      <c r="C31">
        <v>361.60998499999999</v>
      </c>
      <c r="D31">
        <v>138.74389600000001</v>
      </c>
      <c r="E31">
        <v>2423.4099120000001</v>
      </c>
      <c r="F31" s="2">
        <f t="shared" si="1"/>
        <v>9.9716136254768079E-2</v>
      </c>
      <c r="G31" s="2">
        <f t="shared" si="2"/>
        <v>-0.10547270701056546</v>
      </c>
      <c r="H31" s="2">
        <f t="shared" si="3"/>
        <v>3.2703528809656469E-2</v>
      </c>
      <c r="I31" s="16">
        <f t="shared" si="4"/>
        <v>1.9348826118030613E-2</v>
      </c>
    </row>
    <row r="32" spans="1:9" x14ac:dyDescent="0.25">
      <c r="A32" s="1">
        <v>42917</v>
      </c>
      <c r="B32">
        <v>154.949997</v>
      </c>
      <c r="C32">
        <v>323.47000100000002</v>
      </c>
      <c r="D32">
        <v>143.28131099999999</v>
      </c>
      <c r="E32">
        <v>2470.3000489999999</v>
      </c>
      <c r="F32" s="2">
        <f t="shared" si="1"/>
        <v>0.10835758841608754</v>
      </c>
      <c r="G32" s="2">
        <f t="shared" si="2"/>
        <v>0.10025657062399417</v>
      </c>
      <c r="H32" s="2">
        <f t="shared" si="3"/>
        <v>0.10266947515576554</v>
      </c>
      <c r="I32" s="16">
        <f t="shared" si="4"/>
        <v>5.4643281108568138E-4</v>
      </c>
    </row>
    <row r="33" spans="1:9" x14ac:dyDescent="0.25">
      <c r="A33" s="1">
        <v>42948</v>
      </c>
      <c r="B33">
        <v>171.740005</v>
      </c>
      <c r="C33">
        <v>355.89999399999999</v>
      </c>
      <c r="D33">
        <v>157.991928</v>
      </c>
      <c r="E33">
        <v>2471.6499020000001</v>
      </c>
      <c r="F33" s="2">
        <f t="shared" si="1"/>
        <v>5.6480841490600502E-3</v>
      </c>
      <c r="G33" s="2">
        <f t="shared" si="2"/>
        <v>-4.1584681791256184E-2</v>
      </c>
      <c r="H33" s="2">
        <f t="shared" si="3"/>
        <v>-5.6553699376337682E-2</v>
      </c>
      <c r="I33" s="16">
        <f t="shared" si="4"/>
        <v>1.9302978533243684E-2</v>
      </c>
    </row>
    <row r="34" spans="1:9" x14ac:dyDescent="0.25">
      <c r="A34" s="1">
        <v>42979</v>
      </c>
      <c r="B34">
        <v>172.71000699999999</v>
      </c>
      <c r="C34">
        <v>341.10000600000001</v>
      </c>
      <c r="D34">
        <v>149.05690000000001</v>
      </c>
      <c r="E34">
        <v>2519.360107</v>
      </c>
      <c r="F34" s="2">
        <f t="shared" si="1"/>
        <v>7.052279257912368E-2</v>
      </c>
      <c r="G34" s="2">
        <f t="shared" si="2"/>
        <v>-2.80563085067786E-2</v>
      </c>
      <c r="H34" s="2">
        <f t="shared" si="3"/>
        <v>9.6807695584706061E-2</v>
      </c>
      <c r="I34" s="16">
        <f t="shared" si="4"/>
        <v>2.2188135330349579E-2</v>
      </c>
    </row>
    <row r="35" spans="1:9" x14ac:dyDescent="0.25">
      <c r="A35" s="1">
        <v>43009</v>
      </c>
      <c r="B35">
        <v>184.88999899999999</v>
      </c>
      <c r="C35">
        <v>331.52999899999998</v>
      </c>
      <c r="D35">
        <v>163.48675499999999</v>
      </c>
      <c r="E35">
        <v>2575.26001</v>
      </c>
      <c r="F35" s="2">
        <f t="shared" si="1"/>
        <v>-4.2241316686901932E-2</v>
      </c>
      <c r="G35" s="2">
        <f t="shared" si="2"/>
        <v>-6.8410077725726326E-2</v>
      </c>
      <c r="H35" s="2">
        <f t="shared" si="3"/>
        <v>1.6623444510841284E-2</v>
      </c>
      <c r="I35" s="16">
        <f t="shared" si="4"/>
        <v>3.7200430103366371E-3</v>
      </c>
    </row>
    <row r="36" spans="1:9" x14ac:dyDescent="0.25">
      <c r="A36" s="1">
        <v>43040</v>
      </c>
      <c r="B36">
        <v>177.08000200000001</v>
      </c>
      <c r="C36">
        <v>308.85000600000001</v>
      </c>
      <c r="D36">
        <v>166.20446799999999</v>
      </c>
      <c r="E36">
        <v>2584.8400879999999</v>
      </c>
      <c r="F36" s="2">
        <f t="shared" si="1"/>
        <v>-2.6259368350357321E-2</v>
      </c>
      <c r="G36" s="2">
        <f t="shared" si="2"/>
        <v>8.0945441199052458E-3</v>
      </c>
      <c r="H36" s="2">
        <f t="shared" si="3"/>
        <v>-1.1705894693516895E-2</v>
      </c>
      <c r="I36" s="16">
        <f t="shared" si="4"/>
        <v>3.4342557364422946E-2</v>
      </c>
    </row>
    <row r="37" spans="1:9" x14ac:dyDescent="0.25">
      <c r="A37" s="1">
        <v>43070</v>
      </c>
      <c r="B37">
        <v>172.429993</v>
      </c>
      <c r="C37">
        <v>311.35000600000001</v>
      </c>
      <c r="D37">
        <v>164.25889599999999</v>
      </c>
      <c r="E37">
        <v>2673.610107</v>
      </c>
      <c r="F37" s="2">
        <f t="shared" si="1"/>
        <v>0.18477063906161623</v>
      </c>
      <c r="G37" s="2">
        <f t="shared" si="2"/>
        <v>0.13797973718362477</v>
      </c>
      <c r="H37" s="2">
        <f t="shared" si="3"/>
        <v>-1.0636355427592826E-2</v>
      </c>
      <c r="I37" s="16">
        <f t="shared" si="4"/>
        <v>5.6178704444133053E-2</v>
      </c>
    </row>
    <row r="38" spans="1:9" x14ac:dyDescent="0.25">
      <c r="A38" s="1">
        <v>43101</v>
      </c>
      <c r="B38">
        <v>204.28999300000001</v>
      </c>
      <c r="C38">
        <v>354.30999800000001</v>
      </c>
      <c r="D38">
        <v>162.51177999999999</v>
      </c>
      <c r="E38">
        <v>2823.8100589999999</v>
      </c>
      <c r="F38" s="2">
        <f t="shared" si="1"/>
        <v>-8.8844263654167435E-2</v>
      </c>
      <c r="G38" s="2">
        <f t="shared" si="2"/>
        <v>-3.1751855898799669E-2</v>
      </c>
      <c r="H38" s="2">
        <f t="shared" si="3"/>
        <v>6.3847722300500412E-2</v>
      </c>
      <c r="I38" s="16">
        <f t="shared" si="4"/>
        <v>-3.8947372061896871E-2</v>
      </c>
    </row>
    <row r="39" spans="1:9" x14ac:dyDescent="0.25">
      <c r="A39" s="1">
        <v>43132</v>
      </c>
      <c r="B39">
        <v>186.13999899999999</v>
      </c>
      <c r="C39">
        <v>343.05999800000001</v>
      </c>
      <c r="D39">
        <v>172.887787</v>
      </c>
      <c r="E39">
        <v>2713.830078</v>
      </c>
      <c r="F39" s="2">
        <f t="shared" si="1"/>
        <v>-1.3968013398345292E-2</v>
      </c>
      <c r="G39" s="2">
        <f t="shared" si="2"/>
        <v>-0.22424646839763587</v>
      </c>
      <c r="H39" s="2">
        <f t="shared" si="3"/>
        <v>-5.4210480466153489E-2</v>
      </c>
      <c r="I39" s="16">
        <f t="shared" si="4"/>
        <v>-2.6884498624825112E-2</v>
      </c>
    </row>
    <row r="40" spans="1:9" x14ac:dyDescent="0.25">
      <c r="A40" s="1">
        <v>43160</v>
      </c>
      <c r="B40">
        <v>183.53999300000001</v>
      </c>
      <c r="C40">
        <v>266.13000499999998</v>
      </c>
      <c r="D40">
        <v>163.515457</v>
      </c>
      <c r="E40">
        <v>2640.8701169999999</v>
      </c>
      <c r="F40" s="2">
        <f t="shared" si="1"/>
        <v>-2.7242019127678617E-2</v>
      </c>
      <c r="G40" s="2">
        <f t="shared" si="2"/>
        <v>0.10434745604878341</v>
      </c>
      <c r="H40" s="2">
        <f t="shared" si="3"/>
        <v>-1.5019668752171891E-2</v>
      </c>
      <c r="I40" s="16">
        <f t="shared" si="4"/>
        <v>2.7187751316434801E-3</v>
      </c>
    </row>
    <row r="41" spans="1:9" x14ac:dyDescent="0.25">
      <c r="A41" s="1">
        <v>43191</v>
      </c>
      <c r="B41">
        <v>178.53999300000001</v>
      </c>
      <c r="C41">
        <v>293.89999399999999</v>
      </c>
      <c r="D41">
        <v>161.05950899999999</v>
      </c>
      <c r="E41">
        <v>2648.0500489999999</v>
      </c>
      <c r="F41" s="2">
        <f t="shared" si="1"/>
        <v>0.10905120848750113</v>
      </c>
      <c r="G41" s="2">
        <f t="shared" si="2"/>
        <v>-3.1201031599884969E-2</v>
      </c>
      <c r="H41" s="2">
        <f t="shared" si="3"/>
        <v>0.13076365456944244</v>
      </c>
      <c r="I41" s="16">
        <f t="shared" si="4"/>
        <v>2.1608341965291905E-2</v>
      </c>
    </row>
    <row r="42" spans="1:9" x14ac:dyDescent="0.25">
      <c r="A42" s="1">
        <v>43221</v>
      </c>
      <c r="B42">
        <v>198.009995</v>
      </c>
      <c r="C42">
        <v>284.73001099999999</v>
      </c>
      <c r="D42">
        <v>182.120239</v>
      </c>
      <c r="E42">
        <v>2705.2700199999999</v>
      </c>
      <c r="F42" s="2">
        <f t="shared" si="1"/>
        <v>-6.3027101232945332E-2</v>
      </c>
      <c r="G42" s="2">
        <f t="shared" si="2"/>
        <v>0.20447440997008223</v>
      </c>
      <c r="H42" s="2">
        <f t="shared" si="3"/>
        <v>-5.5984552051899557E-3</v>
      </c>
      <c r="I42" s="16">
        <f t="shared" si="4"/>
        <v>4.8424360241866009E-3</v>
      </c>
    </row>
    <row r="43" spans="1:9" x14ac:dyDescent="0.25">
      <c r="A43" s="1">
        <v>43252</v>
      </c>
      <c r="B43">
        <v>185.529999</v>
      </c>
      <c r="C43">
        <v>342.95001200000002</v>
      </c>
      <c r="D43">
        <v>181.10064700000001</v>
      </c>
      <c r="E43">
        <v>2718.3701169999999</v>
      </c>
      <c r="F43" s="2">
        <f t="shared" si="1"/>
        <v>9.1629224878074633E-3</v>
      </c>
      <c r="G43" s="2">
        <f t="shared" si="2"/>
        <v>-0.13066043280966558</v>
      </c>
      <c r="H43" s="2">
        <f t="shared" si="3"/>
        <v>2.7983224157117445E-2</v>
      </c>
      <c r="I43" s="16">
        <f t="shared" si="4"/>
        <v>3.6021556221367206E-2</v>
      </c>
    </row>
    <row r="44" spans="1:9" x14ac:dyDescent="0.25">
      <c r="A44" s="1">
        <v>43282</v>
      </c>
      <c r="B44">
        <v>187.229996</v>
      </c>
      <c r="C44">
        <v>298.14001500000001</v>
      </c>
      <c r="D44">
        <v>186.16842700000001</v>
      </c>
      <c r="E44">
        <v>2816.290039</v>
      </c>
      <c r="F44" s="2">
        <f t="shared" si="1"/>
        <v>-6.5267325007046392E-2</v>
      </c>
      <c r="G44" s="2">
        <f t="shared" si="2"/>
        <v>1.1806496353735037E-2</v>
      </c>
      <c r="H44" s="2">
        <f t="shared" si="3"/>
        <v>0.19622688223068027</v>
      </c>
      <c r="I44" s="16">
        <f t="shared" si="4"/>
        <v>3.0263211466054526E-2</v>
      </c>
    </row>
    <row r="45" spans="1:9" x14ac:dyDescent="0.25">
      <c r="A45" s="1">
        <v>43313</v>
      </c>
      <c r="B45">
        <v>175.009995</v>
      </c>
      <c r="C45">
        <v>301.66000400000001</v>
      </c>
      <c r="D45">
        <v>222.69967700000001</v>
      </c>
      <c r="E45">
        <v>2901.5200199999999</v>
      </c>
      <c r="F45" s="2">
        <f t="shared" si="1"/>
        <v>-5.8568083497173976E-2</v>
      </c>
      <c r="G45" s="2">
        <f t="shared" si="2"/>
        <v>-0.122290043462308</v>
      </c>
      <c r="H45" s="2">
        <f t="shared" si="3"/>
        <v>-4.8249239265847977E-3</v>
      </c>
      <c r="I45" s="16">
        <f t="shared" si="4"/>
        <v>4.2942871026614999E-3</v>
      </c>
    </row>
    <row r="46" spans="1:9" x14ac:dyDescent="0.25">
      <c r="A46" s="1">
        <v>43344</v>
      </c>
      <c r="B46">
        <v>164.759995</v>
      </c>
      <c r="C46">
        <v>264.76998900000001</v>
      </c>
      <c r="D46">
        <v>221.625168</v>
      </c>
      <c r="E46">
        <v>2913.9799800000001</v>
      </c>
      <c r="F46" s="2">
        <f t="shared" si="1"/>
        <v>-0.13644086357249524</v>
      </c>
      <c r="G46" s="2">
        <f t="shared" si="2"/>
        <v>0.27401148549354648</v>
      </c>
      <c r="H46" s="2">
        <f t="shared" si="3"/>
        <v>-3.0477486203191548E-2</v>
      </c>
      <c r="I46" s="16">
        <f t="shared" si="4"/>
        <v>-6.9403356024429527E-2</v>
      </c>
    </row>
    <row r="47" spans="1:9" x14ac:dyDescent="0.25">
      <c r="A47" s="1">
        <v>43374</v>
      </c>
      <c r="B47">
        <v>142.279999</v>
      </c>
      <c r="C47">
        <v>337.32000699999998</v>
      </c>
      <c r="D47">
        <v>214.87058999999999</v>
      </c>
      <c r="E47">
        <v>2711.73999</v>
      </c>
      <c r="F47" s="2">
        <f t="shared" si="1"/>
        <v>0.13058758877275511</v>
      </c>
      <c r="G47" s="2">
        <f t="shared" si="2"/>
        <v>3.9013410787697558E-2</v>
      </c>
      <c r="H47" s="2">
        <f t="shared" si="3"/>
        <v>-0.18404461960103516</v>
      </c>
      <c r="I47" s="16">
        <f t="shared" si="4"/>
        <v>1.7859356788849069E-2</v>
      </c>
    </row>
    <row r="48" spans="1:9" x14ac:dyDescent="0.25">
      <c r="A48" s="1">
        <v>43405</v>
      </c>
      <c r="B48">
        <v>160.86000100000001</v>
      </c>
      <c r="C48">
        <v>350.48001099999999</v>
      </c>
      <c r="D48">
        <v>175.324814</v>
      </c>
      <c r="E48">
        <v>2760.169922</v>
      </c>
      <c r="F48" s="2">
        <f t="shared" si="1"/>
        <v>-0.1478925391775921</v>
      </c>
      <c r="G48" s="2">
        <f t="shared" si="2"/>
        <v>-5.0445167898605224E-2</v>
      </c>
      <c r="H48" s="2">
        <f t="shared" si="3"/>
        <v>-0.11361637035588129</v>
      </c>
      <c r="I48" s="16">
        <f t="shared" si="4"/>
        <v>-9.1776894596563949E-2</v>
      </c>
    </row>
    <row r="49" spans="1:9" x14ac:dyDescent="0.25">
      <c r="A49" s="1">
        <v>43435</v>
      </c>
      <c r="B49">
        <v>137.070007</v>
      </c>
      <c r="C49">
        <v>332.79998799999998</v>
      </c>
      <c r="D49">
        <v>155.405045</v>
      </c>
      <c r="E49">
        <v>2506.8500979999999</v>
      </c>
      <c r="F49" s="2">
        <f t="shared" si="1"/>
        <v>0.22922591665148154</v>
      </c>
      <c r="G49" s="2">
        <f t="shared" si="2"/>
        <v>-7.7463942096055532E-2</v>
      </c>
      <c r="H49" s="2">
        <f t="shared" si="3"/>
        <v>5.5153917300432634E-2</v>
      </c>
      <c r="I49" s="16">
        <f t="shared" si="4"/>
        <v>7.8684401655036665E-2</v>
      </c>
    </row>
    <row r="50" spans="1:9" x14ac:dyDescent="0.25">
      <c r="A50" s="1">
        <v>43466</v>
      </c>
      <c r="B50">
        <v>168.490005</v>
      </c>
      <c r="C50">
        <v>307.01998900000001</v>
      </c>
      <c r="D50">
        <v>163.97624200000001</v>
      </c>
      <c r="E50">
        <v>2704.1000979999999</v>
      </c>
      <c r="F50" s="2">
        <f t="shared" si="1"/>
        <v>8.6295884435400233E-2</v>
      </c>
      <c r="G50" s="2">
        <f t="shared" si="2"/>
        <v>4.1886575665273616E-2</v>
      </c>
      <c r="H50" s="2">
        <f t="shared" si="3"/>
        <v>4.0314907326635674E-2</v>
      </c>
      <c r="I50" s="16">
        <f t="shared" si="4"/>
        <v>2.9728889126352211E-2</v>
      </c>
    </row>
    <row r="51" spans="1:9" x14ac:dyDescent="0.25">
      <c r="A51" s="1">
        <v>43497</v>
      </c>
      <c r="B51">
        <v>183.029999</v>
      </c>
      <c r="C51">
        <v>319.88000499999998</v>
      </c>
      <c r="D51">
        <v>170.586929</v>
      </c>
      <c r="E51">
        <v>2784.48999</v>
      </c>
      <c r="F51" s="2">
        <f t="shared" si="1"/>
        <v>-3.1688903631584865E-3</v>
      </c>
      <c r="G51" s="2">
        <f t="shared" si="2"/>
        <v>-0.12510947659888899</v>
      </c>
      <c r="H51" s="2">
        <f t="shared" si="3"/>
        <v>0.10173061383853159</v>
      </c>
      <c r="I51" s="16">
        <f t="shared" si="4"/>
        <v>1.7924256211817115E-2</v>
      </c>
    </row>
    <row r="52" spans="1:9" x14ac:dyDescent="0.25">
      <c r="A52" s="1">
        <v>43525</v>
      </c>
      <c r="B52">
        <v>182.449997</v>
      </c>
      <c r="C52">
        <v>279.85998499999999</v>
      </c>
      <c r="D52">
        <v>187.940842</v>
      </c>
      <c r="E52">
        <v>2834.3999020000001</v>
      </c>
      <c r="F52" s="2">
        <f t="shared" si="1"/>
        <v>1.7100630590857219E-2</v>
      </c>
      <c r="G52" s="2">
        <f t="shared" si="2"/>
        <v>-0.14710921606030961</v>
      </c>
      <c r="H52" s="2">
        <f t="shared" si="3"/>
        <v>5.6435912956056725E-2</v>
      </c>
      <c r="I52" s="16">
        <f t="shared" si="4"/>
        <v>3.9313498395682572E-2</v>
      </c>
    </row>
    <row r="53" spans="1:9" x14ac:dyDescent="0.25">
      <c r="A53" s="1">
        <v>43556</v>
      </c>
      <c r="B53">
        <v>185.570007</v>
      </c>
      <c r="C53">
        <v>238.69000199999999</v>
      </c>
      <c r="D53">
        <v>198.54745500000001</v>
      </c>
      <c r="E53">
        <v>2945.830078</v>
      </c>
      <c r="F53" s="2">
        <f t="shared" si="1"/>
        <v>-0.19566746042101513</v>
      </c>
      <c r="G53" s="2">
        <f t="shared" si="2"/>
        <v>-0.22426577381318219</v>
      </c>
      <c r="H53" s="2">
        <f t="shared" si="3"/>
        <v>-0.12757264503843682</v>
      </c>
      <c r="I53" s="16">
        <f t="shared" si="4"/>
        <v>-6.5777731189286898E-2</v>
      </c>
    </row>
    <row r="54" spans="1:9" x14ac:dyDescent="0.25">
      <c r="A54" s="1">
        <v>43586</v>
      </c>
      <c r="B54">
        <v>149.259995</v>
      </c>
      <c r="C54">
        <v>185.16000399999999</v>
      </c>
      <c r="D54">
        <v>173.218231</v>
      </c>
      <c r="E54">
        <v>2752.0600589999999</v>
      </c>
      <c r="F54" s="2">
        <f t="shared" si="1"/>
        <v>0.13218551963639014</v>
      </c>
      <c r="G54" s="2">
        <f t="shared" si="2"/>
        <v>0.20684814307953897</v>
      </c>
      <c r="H54" s="2">
        <f t="shared" si="3"/>
        <v>0.13487279523135182</v>
      </c>
      <c r="I54" s="16">
        <f t="shared" si="4"/>
        <v>6.8930163925612228E-2</v>
      </c>
    </row>
    <row r="55" spans="1:9" x14ac:dyDescent="0.25">
      <c r="A55" s="1">
        <v>43617</v>
      </c>
      <c r="B55">
        <v>168.990005</v>
      </c>
      <c r="C55">
        <v>223.46000699999999</v>
      </c>
      <c r="D55">
        <v>196.580658</v>
      </c>
      <c r="E55">
        <v>2941.76001</v>
      </c>
      <c r="F55" s="2">
        <f t="shared" si="1"/>
        <v>2.4380116445348439E-2</v>
      </c>
      <c r="G55" s="2">
        <f t="shared" si="2"/>
        <v>8.1222560777956213E-2</v>
      </c>
      <c r="H55" s="2">
        <f t="shared" si="3"/>
        <v>7.6394596257786412E-2</v>
      </c>
      <c r="I55" s="16">
        <f t="shared" si="4"/>
        <v>1.312815214997776E-2</v>
      </c>
    </row>
    <row r="56" spans="1:9" x14ac:dyDescent="0.25">
      <c r="A56" s="1">
        <v>43647</v>
      </c>
      <c r="B56">
        <v>173.11000100000001</v>
      </c>
      <c r="C56">
        <v>241.61000100000001</v>
      </c>
      <c r="D56">
        <v>211.59835799999999</v>
      </c>
      <c r="E56">
        <v>2980.3798830000001</v>
      </c>
      <c r="F56" s="2">
        <f t="shared" si="1"/>
        <v>1.1091202061745655E-2</v>
      </c>
      <c r="G56" s="2">
        <f t="shared" si="2"/>
        <v>-6.6222424294431412E-2</v>
      </c>
      <c r="H56" s="2">
        <f t="shared" si="3"/>
        <v>-2.0184012959117585E-2</v>
      </c>
      <c r="I56" s="16">
        <f t="shared" si="4"/>
        <v>-1.8091627281326687E-2</v>
      </c>
    </row>
    <row r="57" spans="1:9" x14ac:dyDescent="0.25">
      <c r="A57" s="1">
        <v>43678</v>
      </c>
      <c r="B57">
        <v>175.029999</v>
      </c>
      <c r="C57">
        <v>225.61000100000001</v>
      </c>
      <c r="D57">
        <v>207.32745399999999</v>
      </c>
      <c r="E57">
        <v>2926.459961</v>
      </c>
      <c r="F57" s="2">
        <f t="shared" si="1"/>
        <v>-4.4563806459257331E-2</v>
      </c>
      <c r="G57" s="2">
        <f t="shared" si="2"/>
        <v>6.7638818901472261E-2</v>
      </c>
      <c r="H57" s="2">
        <f t="shared" si="3"/>
        <v>7.703821511260156E-2</v>
      </c>
      <c r="I57" s="16">
        <f t="shared" si="4"/>
        <v>1.7181177829208652E-2</v>
      </c>
    </row>
    <row r="58" spans="1:9" x14ac:dyDescent="0.25">
      <c r="A58" s="1">
        <v>43709</v>
      </c>
      <c r="B58">
        <v>167.229996</v>
      </c>
      <c r="C58">
        <v>240.86999499999999</v>
      </c>
      <c r="D58">
        <v>223.29959099999999</v>
      </c>
      <c r="E58">
        <v>2976.73999</v>
      </c>
      <c r="F58" s="2">
        <f t="shared" si="1"/>
        <v>5.6449215008053895E-2</v>
      </c>
      <c r="G58" s="2">
        <f t="shared" si="2"/>
        <v>0.30742732402182349</v>
      </c>
      <c r="H58" s="2">
        <f t="shared" si="3"/>
        <v>0.1106844391846647</v>
      </c>
      <c r="I58" s="16">
        <f t="shared" si="4"/>
        <v>2.0431770730503028E-2</v>
      </c>
    </row>
    <row r="59" spans="1:9" x14ac:dyDescent="0.25">
      <c r="A59" s="1">
        <v>43739</v>
      </c>
      <c r="B59">
        <v>176.66999799999999</v>
      </c>
      <c r="C59">
        <v>314.92001299999998</v>
      </c>
      <c r="D59">
        <v>248.01538099999999</v>
      </c>
      <c r="E59">
        <v>3037.5600589999999</v>
      </c>
      <c r="F59" s="2">
        <f t="shared" si="1"/>
        <v>0.13205412500202784</v>
      </c>
      <c r="G59" s="2">
        <f t="shared" si="2"/>
        <v>4.7694615711831596E-2</v>
      </c>
      <c r="H59" s="2">
        <f t="shared" si="3"/>
        <v>7.4328704637878912E-2</v>
      </c>
      <c r="I59" s="16">
        <f t="shared" si="4"/>
        <v>3.4047037421886299E-2</v>
      </c>
    </row>
    <row r="60" spans="1:9" x14ac:dyDescent="0.25">
      <c r="A60" s="1">
        <v>43770</v>
      </c>
      <c r="B60">
        <v>200</v>
      </c>
      <c r="C60">
        <v>329.94000199999999</v>
      </c>
      <c r="D60">
        <v>266.45004299999999</v>
      </c>
      <c r="E60">
        <v>3140.9799800000001</v>
      </c>
      <c r="F60" s="2">
        <f t="shared" si="1"/>
        <v>6.0500030000000038E-2</v>
      </c>
      <c r="G60" s="2">
        <f t="shared" si="2"/>
        <v>0.26789714634238265</v>
      </c>
      <c r="H60" s="2">
        <f t="shared" si="3"/>
        <v>0.1020827420170467</v>
      </c>
      <c r="I60" s="16">
        <f t="shared" si="4"/>
        <v>2.8589818964716848E-2</v>
      </c>
    </row>
    <row r="61" spans="1:9" x14ac:dyDescent="0.25">
      <c r="A61" s="1">
        <v>43800</v>
      </c>
      <c r="B61">
        <v>212.10000600000001</v>
      </c>
      <c r="C61">
        <v>418.32998700000002</v>
      </c>
      <c r="D61">
        <v>293.64999399999999</v>
      </c>
      <c r="E61">
        <v>3230.780029</v>
      </c>
      <c r="F61" s="2">
        <f>(B62-B61)/B61</f>
        <v>-3.1258862859249573E-2</v>
      </c>
      <c r="G61" s="2">
        <f t="shared" si="2"/>
        <v>0.33392306872803745</v>
      </c>
      <c r="H61" s="2">
        <f t="shared" si="3"/>
        <v>5.2102905883253732E-2</v>
      </c>
      <c r="I61" s="16">
        <f t="shared" si="4"/>
        <v>3.9773224684620115E-3</v>
      </c>
    </row>
    <row r="62" spans="1:9" x14ac:dyDescent="0.25">
      <c r="A62" s="1">
        <v>43831</v>
      </c>
      <c r="B62">
        <v>205.470001</v>
      </c>
      <c r="C62">
        <v>558.02002000000005</v>
      </c>
      <c r="D62">
        <v>308.95001200000002</v>
      </c>
      <c r="E62">
        <v>3243.6298830000001</v>
      </c>
      <c r="F62" s="2" t="s">
        <v>10</v>
      </c>
    </row>
    <row r="93" spans="12:13" x14ac:dyDescent="0.25">
      <c r="L93">
        <v>0.37</v>
      </c>
      <c r="M93">
        <f>_xlfn.NORM.DIST(L93,$M$2,$M$3,FALSE)</f>
        <v>8.8663645459957127E-2</v>
      </c>
    </row>
    <row r="94" spans="12:13" x14ac:dyDescent="0.25">
      <c r="L94">
        <v>0.38</v>
      </c>
      <c r="M94">
        <f>_xlfn.NORM.DIST(L94,$M$2,$M$3,FALSE)</f>
        <v>7.1952985935271371E-2</v>
      </c>
    </row>
    <row r="95" spans="12:13" x14ac:dyDescent="0.25">
      <c r="L95">
        <v>0.39</v>
      </c>
      <c r="M95">
        <f>_xlfn.NORM.DIST(L95,$M$2,$M$3,FALSE)</f>
        <v>5.8044235012038974E-2</v>
      </c>
    </row>
    <row r="96" spans="12:13" x14ac:dyDescent="0.25">
      <c r="L96">
        <v>0.4</v>
      </c>
      <c r="M96">
        <f>_xlfn.NORM.DIST(L96,$M$2,$M$3,FALSE)</f>
        <v>4.6545360203936098E-2</v>
      </c>
    </row>
  </sheetData>
  <mergeCells count="2">
    <mergeCell ref="F1:I1"/>
    <mergeCell ref="B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 6 In class exercise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Foley, Maggie</dc:creator>
  <cp:lastModifiedBy>Foley, Maggie</cp:lastModifiedBy>
  <dcterms:created xsi:type="dcterms:W3CDTF">2020-01-28T16:33:59Z</dcterms:created>
  <dcterms:modified xsi:type="dcterms:W3CDTF">2020-01-30T22:11:43Z</dcterms:modified>
</cp:coreProperties>
</file>