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
    </mc:Choice>
  </mc:AlternateContent>
  <bookViews>
    <workbookView xWindow="0" yWindow="120" windowWidth="10740" windowHeight="11760"/>
  </bookViews>
  <sheets>
    <sheet name="03 Chapter model" sheetId="1" r:id="rId1"/>
  </sheets>
  <definedNames>
    <definedName name="_xlnm.Print_Area" localSheetId="0">'03 Chapter model'!$A$1:$I$112</definedName>
    <definedName name="table">#REF!</definedName>
  </definedNames>
  <calcPr calcId="152511"/>
</workbook>
</file>

<file path=xl/calcChain.xml><?xml version="1.0" encoding="utf-8"?>
<calcChain xmlns="http://schemas.openxmlformats.org/spreadsheetml/2006/main">
  <c r="E106" i="1" l="1"/>
  <c r="D106" i="1"/>
  <c r="F47" i="1"/>
  <c r="F49" i="1" s="1"/>
  <c r="E47" i="1"/>
  <c r="E49" i="1" s="1"/>
  <c r="F59" i="1"/>
  <c r="E59" i="1"/>
  <c r="F21" i="1"/>
  <c r="F24" i="1" s="1"/>
  <c r="F30" i="1"/>
  <c r="E30" i="1"/>
  <c r="E32" i="1" s="1"/>
  <c r="F32" i="1"/>
  <c r="F35" i="1"/>
  <c r="F102" i="1"/>
  <c r="F62" i="1"/>
  <c r="E61" i="1"/>
  <c r="F61" i="1"/>
  <c r="F104" i="1"/>
  <c r="F36" i="1" l="1"/>
  <c r="F50" i="1"/>
  <c r="F51" i="1" s="1"/>
  <c r="E50" i="1"/>
  <c r="E51" i="1" s="1"/>
  <c r="F54" i="1" l="1"/>
  <c r="F60" i="1"/>
  <c r="E54" i="1"/>
  <c r="E34" i="1" s="1"/>
  <c r="E35" i="1" s="1"/>
  <c r="E72" i="1"/>
  <c r="E21" i="1" s="1"/>
  <c r="E24" i="1" s="1"/>
  <c r="F103" i="1"/>
  <c r="E60" i="1"/>
  <c r="G105" i="1" l="1"/>
  <c r="E62" i="1"/>
  <c r="E36" i="1"/>
</calcChain>
</file>

<file path=xl/sharedStrings.xml><?xml version="1.0" encoding="utf-8"?>
<sst xmlns="http://schemas.openxmlformats.org/spreadsheetml/2006/main" count="112" uniqueCount="99">
  <si>
    <t>(in millions of dollars)</t>
  </si>
  <si>
    <t>Net sales</t>
  </si>
  <si>
    <t>Earnings before interest and taxes (EBIT)</t>
  </si>
  <si>
    <t xml:space="preserve">Less interest </t>
  </si>
  <si>
    <t>Earnings before taxes (EBT)</t>
  </si>
  <si>
    <t>Common dividends</t>
  </si>
  <si>
    <t>Addition to retained earnings</t>
  </si>
  <si>
    <t>Assets</t>
  </si>
  <si>
    <t>Tax rate</t>
  </si>
  <si>
    <t>Taxes</t>
  </si>
  <si>
    <t>INPUT DATA SECTION:  Historical Data Used in the Analysis</t>
  </si>
  <si>
    <t>THE ANNUAL REPORT</t>
  </si>
  <si>
    <t>INCOME STATEMENTS - Allied Food Products - Years Ending December 31</t>
  </si>
  <si>
    <t>BALANCE SHEETS - Allied Food Products - December 31</t>
  </si>
  <si>
    <t>PER-SHARE DATA</t>
  </si>
  <si>
    <t>Shares outstanding (in millions)</t>
  </si>
  <si>
    <t>Year-end stock price</t>
  </si>
  <si>
    <t>The income statement summarizes a firm's revenues and expenses over an accounting period, usually a year.  The "bottom line" of an income statement is the firm's net income.  Collectively, the income statement gives an indication of a firm's operating ability.</t>
  </si>
  <si>
    <t>Liabilities and Equity</t>
  </si>
  <si>
    <t xml:space="preserve">   Cash and equivalents</t>
  </si>
  <si>
    <t xml:space="preserve">   Accounts receivable</t>
  </si>
  <si>
    <t xml:space="preserve">   Inventories</t>
  </si>
  <si>
    <t xml:space="preserve">   Total current assets</t>
  </si>
  <si>
    <t xml:space="preserve">   Net plant and equipment</t>
  </si>
  <si>
    <t xml:space="preserve">   Total assets</t>
  </si>
  <si>
    <t xml:space="preserve">   Accounts payable</t>
  </si>
  <si>
    <t xml:space="preserve">   Notes payable</t>
  </si>
  <si>
    <t xml:space="preserve">   Accruals</t>
  </si>
  <si>
    <t xml:space="preserve">   Total current liabilities</t>
  </si>
  <si>
    <t xml:space="preserve">   Long-term bonds</t>
  </si>
  <si>
    <t xml:space="preserve">   Total debt</t>
  </si>
  <si>
    <t xml:space="preserve">   Retained earnings</t>
  </si>
  <si>
    <t xml:space="preserve">   Total common equity</t>
  </si>
  <si>
    <t xml:space="preserve">   Total liabilities and equity</t>
  </si>
  <si>
    <t>Net income</t>
  </si>
  <si>
    <t xml:space="preserve">     Increase in accounts payable</t>
  </si>
  <si>
    <t xml:space="preserve">     Increase in accounts receivable</t>
  </si>
  <si>
    <t xml:space="preserve">     Increase in inventories</t>
  </si>
  <si>
    <t>I. Operating Activities</t>
  </si>
  <si>
    <t>III. Financing Activities</t>
  </si>
  <si>
    <t xml:space="preserve">     Increase in notes payable</t>
  </si>
  <si>
    <t xml:space="preserve">  Net cash provided by financing activities</t>
  </si>
  <si>
    <t xml:space="preserve">  Cash and equivalents at beginning of the year</t>
  </si>
  <si>
    <t>II. Long-Term Investing Activities</t>
  </si>
  <si>
    <t xml:space="preserve">  Common stock price</t>
  </si>
  <si>
    <t>The balance sheet can be thought of as a snapshot in time of a firm's financial position.  You can observe the firm's level of assets and the manner in which they have used debt and equity to fund those assets.</t>
  </si>
  <si>
    <t xml:space="preserve">     Depreciation and amortization</t>
  </si>
  <si>
    <t>We can now use the above information to calculate three specific per-share data measures: earnings per share (EPS), dividends per share (DPS), and book value per share (BVPS).  Simply divide the totals by the appropriate number of shares outstanding.  Note that BVPS is calculated by dividing total common equity (common stock plus retained earnings) by shares outstanding.</t>
  </si>
  <si>
    <t xml:space="preserve">  Earnings per share (EPS)</t>
  </si>
  <si>
    <t xml:space="preserve">  Dividends per share (DPS)</t>
  </si>
  <si>
    <t xml:space="preserve">  Book value per share (BVPS)</t>
  </si>
  <si>
    <t>Chapter 3.  Financial Statements, Cash Flows, and Taxes</t>
  </si>
  <si>
    <t xml:space="preserve">   Common stock (50,000,000 shares)</t>
  </si>
  <si>
    <t xml:space="preserve">    Additions to property, plant, and equipment</t>
  </si>
  <si>
    <t xml:space="preserve">     Increase in bonds outstanding</t>
  </si>
  <si>
    <t>IV. Summary</t>
  </si>
  <si>
    <t>Cash dividends</t>
  </si>
  <si>
    <t>Retained</t>
  </si>
  <si>
    <t>Earnings</t>
  </si>
  <si>
    <t xml:space="preserve"> </t>
  </si>
  <si>
    <t xml:space="preserve"> +</t>
  </si>
  <si>
    <t>FCF  =</t>
  </si>
  <si>
    <t>The annual report contains a verbal section plus four key statements: the balance sheet, income statement, statement of stockholders' equity, and statement of cash flows.  These statements contain a wealth of information that is used by bankers, stock and bond analysts, and managers.  Hence, they are quite important.  Spreadsheets are used both to create and to analyze these statements, as we demonstrate in this model.</t>
  </si>
  <si>
    <t xml:space="preserve">In this model, we start with the same balance sheet and income statement that was used in the chapter, but in an Excel format, and then we show how spreadsheets can be used to analyze the data.  The analysis continues to cover the statement of stockholders' equity, statement of cash flows, and shows how accounting data may be modified to evaluate managerial performance.  </t>
  </si>
  <si>
    <t xml:space="preserve">  Net cash provided by (used in) operating activities</t>
  </si>
  <si>
    <t xml:space="preserve">        Net cash used in investing activities</t>
  </si>
  <si>
    <t xml:space="preserve">     Payment of dividends to stockholders</t>
  </si>
  <si>
    <t>The statement of  stockholders' equity takes the previous year's balance of retained earnings, adds the current year's net income, and then subtracts dividends paid to common stockholders.  The end result is the new balance of retained earnings.  Allied's statement is shown below, in millions:</t>
  </si>
  <si>
    <t>Amount</t>
  </si>
  <si>
    <t>Total</t>
  </si>
  <si>
    <t>Stockholders'</t>
  </si>
  <si>
    <t>Equity</t>
  </si>
  <si>
    <t>)</t>
  </si>
  <si>
    <t xml:space="preserve">      –            (</t>
  </si>
  <si>
    <r>
      <t xml:space="preserve">BALANCE SHEET </t>
    </r>
    <r>
      <rPr>
        <b/>
        <i/>
        <sz val="9"/>
        <color indexed="16"/>
        <rFont val="Arial"/>
        <family val="2"/>
      </rPr>
      <t>(Section 3-2)</t>
    </r>
  </si>
  <si>
    <r>
      <t xml:space="preserve">INCOME STATEMENT </t>
    </r>
    <r>
      <rPr>
        <b/>
        <i/>
        <sz val="9"/>
        <color indexed="16"/>
        <rFont val="Arial"/>
        <family val="2"/>
      </rPr>
      <t>(Section 3-3)</t>
    </r>
  </si>
  <si>
    <r>
      <t xml:space="preserve">STATEMENT OF CASH FLOWS </t>
    </r>
    <r>
      <rPr>
        <b/>
        <i/>
        <sz val="9"/>
        <color indexed="16"/>
        <rFont val="Arial"/>
        <family val="2"/>
      </rPr>
      <t>(Section 3-4)</t>
    </r>
  </si>
  <si>
    <r>
      <t xml:space="preserve">STATEMENT OF STOCKHOLDERS' EQUITY </t>
    </r>
    <r>
      <rPr>
        <b/>
        <i/>
        <sz val="9"/>
        <color indexed="16"/>
        <rFont val="Arial"/>
        <family val="2"/>
      </rPr>
      <t>(Section 3-5)</t>
    </r>
  </si>
  <si>
    <t xml:space="preserve">     Net income</t>
  </si>
  <si>
    <t xml:space="preserve">     Increase in accrued wages and taxes</t>
  </si>
  <si>
    <t>Operating costs except depreciation and amortization</t>
  </si>
  <si>
    <t>Depreciation and amortization</t>
  </si>
  <si>
    <t xml:space="preserve">  Net decrease in cash and equivalents: (Net sum of I, II, III)</t>
  </si>
  <si>
    <t>The per-share data give managers and investors a quick look at some items that affect the stock price.</t>
  </si>
  <si>
    <t xml:space="preserve">  Cash and equivalents at end of the year</t>
  </si>
  <si>
    <t>Information from the balance sheet and income statement can be used to construct the statement of cash flows, which is shown below for Allied, in millions of dollars.</t>
  </si>
  <si>
    <t>Balances, December 31, 2011</t>
  </si>
  <si>
    <r>
      <t xml:space="preserve">FREE CASH FLOW </t>
    </r>
    <r>
      <rPr>
        <b/>
        <i/>
        <sz val="9"/>
        <color indexed="16"/>
        <rFont val="Arial"/>
        <family val="2"/>
      </rPr>
      <t>(Section 3-7)</t>
    </r>
  </si>
  <si>
    <t xml:space="preserve"> EBIT(1 – T) + Depr'n – (Capital expenditures + Δ Net operating working capital)  </t>
  </si>
  <si>
    <t xml:space="preserve">  Other assets expected to last more than 1 year</t>
  </si>
  <si>
    <t>STATEMENT OF CASH FLOWS - Allied Food Products (2012)</t>
  </si>
  <si>
    <t>STATEMENT OF STOCKHOLDERS' EQUITY - Allied Food Products (2012)</t>
  </si>
  <si>
    <t>2012 Net income</t>
  </si>
  <si>
    <t>Balances, December 31, 2012</t>
  </si>
  <si>
    <t>Common Stock</t>
  </si>
  <si>
    <t>Shares (000)</t>
  </si>
  <si>
    <r>
      <t xml:space="preserve">Parentheses indicate net cash outflows, no parentheses indicates net cash inflows.
</t>
    </r>
    <r>
      <rPr>
        <b/>
        <i/>
        <sz val="10"/>
        <rFont val="Arial"/>
        <family val="2"/>
      </rPr>
      <t>(in millions of dollars)</t>
    </r>
  </si>
  <si>
    <t>=</t>
  </si>
  <si>
    <t>Week 1 -   chapter 3 case study</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</si>
</sst>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0.0"/>
    <numFmt numFmtId="165" formatCode="&quot;$&quot;#,##0.00"/>
    <numFmt numFmtId="166" formatCode="&quot;$&quot;#,##0.0"/>
    <numFmt numFmtId="167" formatCode="&quot;$&quot;#,##0"/>
    <numFmt numFmtId="168" formatCode="0.0%"/>
    <numFmt numFmtId="169" formatCode="&quot;$&quot;#,##0.0_);\(&quot;$&quot;#,##0.0\)"/>
    <numFmt numFmtId="170" formatCode="#,##0.0_);\(#,##0.0\)"/>
    <numFmt numFmtId="171" formatCode="_(&quot;$&quot;* #,##0.0_);_(&quot;$&quot;* \(#,##0.0\);_(&quot;$&quot;* &quot;-&quot;?_);_(@_)"/>
    <numFmt numFmtId="172" formatCode="_(* #,##0.0_);_(* \(#,##0.0\);_(* &quot;-&quot;?_);_(@_)"/>
    <numFmt numFmtId="173" formatCode="0.0_);\(0.0\)"/>
  </numFmts>
  <fonts count="21" x14ac:knownFonts="1">
    <font>
      <sz val="10"/>
      <name val="Arial"/>
    </font>
    <font>
      <sz val="10"/>
      <name val="Arial"/>
      <family val="2"/>
    </font>
    <font>
      <sz val="8"/>
      <name val="Arial"/>
      <family val="2"/>
    </font>
    <font>
      <b/>
      <sz val="10"/>
      <name val="Arial"/>
      <family val="2"/>
    </font>
    <font>
      <b/>
      <sz val="8"/>
      <name val="Arial"/>
      <family val="2"/>
    </font>
    <font>
      <b/>
      <sz val="12"/>
      <color indexed="16"/>
      <name val="Arial"/>
      <family val="2"/>
    </font>
    <font>
      <b/>
      <sz val="10"/>
      <color indexed="12"/>
      <name val="Arial"/>
      <family val="2"/>
    </font>
    <font>
      <b/>
      <sz val="10"/>
      <color indexed="16"/>
      <name val="Arial"/>
      <family val="2"/>
    </font>
    <font>
      <b/>
      <sz val="10"/>
      <color indexed="18"/>
      <name val="Arial"/>
      <family val="2"/>
    </font>
    <font>
      <sz val="10"/>
      <name val="Arial"/>
      <family val="2"/>
    </font>
    <font>
      <b/>
      <i/>
      <sz val="10"/>
      <name val="Arial"/>
      <family val="2"/>
    </font>
    <font>
      <b/>
      <sz val="10"/>
      <color indexed="10"/>
      <name val="Arial"/>
      <family val="2"/>
    </font>
    <font>
      <b/>
      <u/>
      <sz val="10"/>
      <name val="Arial"/>
      <family val="2"/>
    </font>
    <font>
      <b/>
      <sz val="9"/>
      <name val="Arial"/>
      <family val="2"/>
    </font>
    <font>
      <b/>
      <sz val="11"/>
      <color indexed="16"/>
      <name val="Arial"/>
      <family val="2"/>
    </font>
    <font>
      <b/>
      <i/>
      <sz val="9"/>
      <color indexed="16"/>
      <name val="Arial"/>
      <family val="2"/>
    </font>
    <font>
      <sz val="12"/>
      <name val="Times New Roman"/>
      <family val="1"/>
    </font>
    <font>
      <b/>
      <sz val="10"/>
      <name val="Arial"/>
      <family val="2"/>
    </font>
    <font>
      <b/>
      <sz val="12"/>
      <name val="Times New Roman"/>
      <family val="1"/>
    </font>
    <font>
      <b/>
      <sz val="10"/>
      <name val="Calibri"/>
      <family val="2"/>
    </font>
    <font>
      <b/>
      <sz val="9"/>
      <color indexed="12"/>
      <name val="Arial"/>
      <family val="2"/>
    </font>
  </fonts>
  <fills count="4">
    <fill>
      <patternFill patternType="none"/>
    </fill>
    <fill>
      <patternFill patternType="gray125"/>
    </fill>
    <fill>
      <patternFill patternType="solid">
        <fgColor indexed="43"/>
        <bgColor indexed="64"/>
      </patternFill>
    </fill>
    <fill>
      <patternFill patternType="solid">
        <fgColor rgb="FFFFCC99"/>
        <bgColor indexed="64"/>
      </patternFill>
    </fill>
  </fills>
  <borders count="7">
    <border>
      <left/>
      <right/>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3" fillId="0" borderId="0" xfId="0" applyFont="1" applyFill="1"/>
    <xf numFmtId="0" fontId="3" fillId="0" borderId="0" xfId="0" applyNumberFormat="1" applyFont="1" applyFill="1"/>
    <xf numFmtId="0" fontId="3" fillId="0" borderId="0" xfId="0" quotePrefix="1" applyFont="1" applyFill="1" applyAlignment="1">
      <alignment horizontal="left"/>
    </xf>
    <xf numFmtId="0" fontId="6" fillId="0" borderId="0" xfId="0" applyFont="1" applyFill="1"/>
    <xf numFmtId="0" fontId="6" fillId="0" borderId="0" xfId="0" applyNumberFormat="1" applyFont="1" applyFill="1"/>
    <xf numFmtId="0" fontId="7" fillId="0" borderId="0" xfId="0" applyFont="1" applyFill="1"/>
    <xf numFmtId="0" fontId="8" fillId="0" borderId="0" xfId="0" applyFont="1" applyFill="1"/>
    <xf numFmtId="0" fontId="3" fillId="0" borderId="0" xfId="0" applyNumberFormat="1" applyFont="1" applyFill="1" applyProtection="1">
      <protection locked="0"/>
    </xf>
    <xf numFmtId="0" fontId="3" fillId="0" borderId="0" xfId="0" applyFont="1" applyFill="1" applyProtection="1">
      <protection locked="0"/>
    </xf>
    <xf numFmtId="0" fontId="3" fillId="0" borderId="0" xfId="0" applyFont="1" applyFill="1" applyBorder="1"/>
    <xf numFmtId="0" fontId="10" fillId="0" borderId="0" xfId="0" applyNumberFormat="1" applyFont="1" applyFill="1"/>
    <xf numFmtId="0" fontId="10" fillId="0" borderId="0" xfId="0" applyFont="1" applyFill="1"/>
    <xf numFmtId="0" fontId="3" fillId="0" borderId="0" xfId="0" applyFont="1" applyFill="1" applyAlignment="1">
      <alignment horizontal="center"/>
    </xf>
    <xf numFmtId="165" fontId="6" fillId="0" borderId="0" xfId="0" applyNumberFormat="1" applyFont="1" applyFill="1"/>
    <xf numFmtId="3" fontId="6" fillId="0" borderId="0" xfId="0" applyNumberFormat="1" applyFont="1" applyFill="1"/>
    <xf numFmtId="9" fontId="6" fillId="0" borderId="0" xfId="0" applyNumberFormat="1" applyFont="1" applyFill="1"/>
    <xf numFmtId="0" fontId="3" fillId="0" borderId="0" xfId="0" applyFont="1" applyFill="1" applyAlignment="1" applyProtection="1">
      <alignment horizontal="center"/>
      <protection locked="0"/>
    </xf>
    <xf numFmtId="164" fontId="3" fillId="0" borderId="0" xfId="0" applyNumberFormat="1" applyFont="1" applyFill="1"/>
    <xf numFmtId="167" fontId="3" fillId="0" borderId="0" xfId="0" applyNumberFormat="1" applyFont="1" applyFill="1"/>
    <xf numFmtId="0" fontId="3" fillId="2" borderId="0" xfId="0" applyFont="1" applyFill="1"/>
    <xf numFmtId="0" fontId="3" fillId="2" borderId="0" xfId="0" applyNumberFormat="1" applyFont="1" applyFill="1"/>
    <xf numFmtId="3" fontId="10" fillId="0" borderId="0" xfId="0" applyNumberFormat="1" applyFont="1" applyFill="1"/>
    <xf numFmtId="3" fontId="3" fillId="0" borderId="0" xfId="0" applyNumberFormat="1" applyFont="1" applyFill="1"/>
    <xf numFmtId="166" fontId="3" fillId="0" borderId="0" xfId="0" applyNumberFormat="1" applyFont="1" applyFill="1"/>
    <xf numFmtId="9" fontId="3" fillId="0" borderId="0" xfId="1" applyFont="1" applyFill="1"/>
    <xf numFmtId="168" fontId="3" fillId="0" borderId="0" xfId="0" applyNumberFormat="1" applyFont="1" applyFill="1"/>
    <xf numFmtId="0" fontId="7" fillId="0" borderId="0" xfId="0" applyFont="1" applyFill="1" applyAlignment="1">
      <alignment horizontal="left"/>
    </xf>
    <xf numFmtId="0" fontId="11" fillId="0" borderId="0" xfId="0" applyFont="1" applyFill="1"/>
    <xf numFmtId="0" fontId="7" fillId="0" borderId="0" xfId="0" quotePrefix="1" applyFont="1" applyFill="1" applyAlignment="1">
      <alignment horizontal="left"/>
    </xf>
    <xf numFmtId="169" fontId="3" fillId="0" borderId="0" xfId="0" applyNumberFormat="1" applyFont="1" applyFill="1"/>
    <xf numFmtId="0" fontId="12" fillId="0" borderId="0" xfId="0" applyFont="1" applyFill="1"/>
    <xf numFmtId="9" fontId="3" fillId="0" borderId="0" xfId="0" applyNumberFormat="1" applyFont="1" applyFill="1"/>
    <xf numFmtId="42" fontId="3" fillId="0" borderId="0" xfId="0" applyNumberFormat="1" applyFont="1" applyFill="1"/>
    <xf numFmtId="41" fontId="3" fillId="0" borderId="0" xfId="0" applyNumberFormat="1" applyFont="1" applyFill="1"/>
    <xf numFmtId="41" fontId="3" fillId="0" borderId="2" xfId="0" applyNumberFormat="1" applyFont="1" applyFill="1" applyBorder="1"/>
    <xf numFmtId="42" fontId="3" fillId="2" borderId="3" xfId="0" applyNumberFormat="1" applyFont="1" applyFill="1" applyBorder="1"/>
    <xf numFmtId="44" fontId="3" fillId="0" borderId="0" xfId="0" applyNumberFormat="1" applyFont="1" applyFill="1"/>
    <xf numFmtId="164" fontId="3" fillId="0" borderId="0" xfId="0" applyNumberFormat="1" applyFont="1" applyFill="1" applyBorder="1"/>
    <xf numFmtId="42" fontId="3" fillId="0" borderId="0" xfId="0" applyNumberFormat="1" applyFont="1" applyFill="1" applyBorder="1"/>
    <xf numFmtId="164" fontId="3" fillId="0" borderId="0" xfId="0" applyNumberFormat="1" applyFont="1" applyFill="1" applyAlignment="1">
      <alignment horizontal="right"/>
    </xf>
    <xf numFmtId="7" fontId="3" fillId="0" borderId="0" xfId="0" applyNumberFormat="1" applyFont="1" applyFill="1" applyAlignment="1">
      <alignment horizontal="right"/>
    </xf>
    <xf numFmtId="0" fontId="8" fillId="0" borderId="0" xfId="0" applyFont="1" applyFill="1" applyAlignment="1">
      <alignment horizontal="left" vertical="center" wrapText="1"/>
    </xf>
    <xf numFmtId="0" fontId="9" fillId="0" borderId="0" xfId="0" applyFont="1" applyAlignment="1">
      <alignment horizontal="left" vertical="center" wrapText="1"/>
    </xf>
    <xf numFmtId="0" fontId="5" fillId="0" borderId="0" xfId="0" applyFont="1" applyFill="1"/>
    <xf numFmtId="14" fontId="13" fillId="0" borderId="0" xfId="0" applyNumberFormat="1" applyFont="1" applyFill="1" applyAlignment="1">
      <alignment horizontal="center"/>
    </xf>
    <xf numFmtId="0" fontId="3" fillId="0" borderId="1" xfId="0" applyFont="1" applyFill="1" applyBorder="1" applyAlignment="1">
      <alignment horizontal="center"/>
    </xf>
    <xf numFmtId="166" fontId="3" fillId="0" borderId="3" xfId="0" applyNumberFormat="1" applyFont="1" applyFill="1" applyBorder="1"/>
    <xf numFmtId="0" fontId="14" fillId="0" borderId="0" xfId="0" applyFont="1" applyFill="1" applyBorder="1"/>
    <xf numFmtId="0" fontId="3" fillId="0" borderId="0" xfId="0" applyNumberFormat="1" applyFont="1" applyFill="1" applyBorder="1"/>
    <xf numFmtId="9" fontId="3" fillId="0" borderId="0" xfId="0" applyNumberFormat="1" applyFont="1" applyFill="1" applyBorder="1"/>
    <xf numFmtId="170" fontId="3" fillId="0" borderId="0" xfId="0" quotePrefix="1" applyNumberFormat="1" applyFont="1" applyFill="1" applyBorder="1" applyAlignment="1">
      <alignment horizontal="left"/>
    </xf>
    <xf numFmtId="0" fontId="16" fillId="0" borderId="0" xfId="0" applyFont="1"/>
    <xf numFmtId="0" fontId="16" fillId="0" borderId="0" xfId="0" quotePrefix="1" applyFont="1"/>
    <xf numFmtId="0" fontId="17" fillId="0" borderId="0" xfId="0" applyFont="1"/>
    <xf numFmtId="0" fontId="18" fillId="0" borderId="0" xfId="0" applyFont="1"/>
    <xf numFmtId="0" fontId="18" fillId="0" borderId="0" xfId="0" applyFont="1" applyAlignment="1">
      <alignment horizontal="right"/>
    </xf>
    <xf numFmtId="0" fontId="18" fillId="0" borderId="0" xfId="0" quotePrefix="1" applyFont="1"/>
    <xf numFmtId="0" fontId="17" fillId="0" borderId="0" xfId="0" applyFont="1" applyAlignment="1">
      <alignment horizontal="center"/>
    </xf>
    <xf numFmtId="0" fontId="18" fillId="0" borderId="0" xfId="0" applyFont="1" applyAlignment="1">
      <alignment wrapText="1"/>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170" fontId="3" fillId="0" borderId="0" xfId="0" applyNumberFormat="1" applyFont="1" applyFill="1" applyBorder="1" applyAlignment="1">
      <alignment horizontal="left"/>
    </xf>
    <xf numFmtId="170" fontId="3" fillId="0" borderId="0" xfId="0" quotePrefix="1" applyNumberFormat="1" applyFont="1" applyFill="1" applyBorder="1" applyAlignment="1"/>
    <xf numFmtId="169" fontId="3" fillId="0" borderId="0" xfId="0" quotePrefix="1" applyNumberFormat="1" applyFont="1" applyFill="1" applyBorder="1" applyAlignment="1"/>
    <xf numFmtId="0" fontId="3" fillId="0" borderId="0" xfId="0" applyFont="1" applyFill="1" applyBorder="1" applyAlignment="1">
      <alignment horizontal="left"/>
    </xf>
    <xf numFmtId="169" fontId="3" fillId="0" borderId="0" xfId="0" applyNumberFormat="1" applyFont="1" applyFill="1" applyBorder="1" applyAlignment="1">
      <alignment horizontal="left"/>
    </xf>
    <xf numFmtId="169" fontId="3" fillId="0" borderId="0" xfId="0" quotePrefix="1" applyNumberFormat="1" applyFont="1" applyFill="1" applyBorder="1" applyAlignment="1">
      <alignment horizontal="left"/>
    </xf>
    <xf numFmtId="0" fontId="13" fillId="0" borderId="1" xfId="0" applyFont="1" applyFill="1" applyBorder="1" applyAlignment="1">
      <alignment horizontal="center"/>
    </xf>
    <xf numFmtId="0" fontId="5" fillId="0" borderId="0" xfId="0" applyFont="1" applyFill="1" applyAlignment="1">
      <alignment horizontal="center"/>
    </xf>
    <xf numFmtId="41" fontId="3" fillId="0" borderId="0" xfId="0" applyNumberFormat="1" applyFont="1" applyFill="1" applyBorder="1"/>
    <xf numFmtId="0" fontId="3" fillId="0" borderId="0" xfId="0" applyFont="1" applyFill="1" applyAlignment="1">
      <alignment vertical="top"/>
    </xf>
    <xf numFmtId="42" fontId="3" fillId="0" borderId="0" xfId="0" applyNumberFormat="1" applyFont="1" applyFill="1" applyAlignment="1">
      <alignment vertical="top"/>
    </xf>
    <xf numFmtId="0" fontId="3" fillId="0" borderId="0" xfId="0" applyNumberFormat="1" applyFont="1" applyFill="1" applyAlignment="1">
      <alignment vertical="top"/>
    </xf>
    <xf numFmtId="172" fontId="3" fillId="0" borderId="0" xfId="0" applyNumberFormat="1" applyFont="1" applyFill="1"/>
    <xf numFmtId="172" fontId="3" fillId="0" borderId="0" xfId="0" applyNumberFormat="1" applyFont="1" applyFill="1" applyBorder="1"/>
    <xf numFmtId="172" fontId="3" fillId="0" borderId="2" xfId="0" applyNumberFormat="1" applyFont="1" applyFill="1" applyBorder="1"/>
    <xf numFmtId="171" fontId="3" fillId="0" borderId="0" xfId="0" applyNumberFormat="1" applyFont="1" applyFill="1"/>
    <xf numFmtId="171" fontId="3" fillId="2" borderId="3" xfId="0" applyNumberFormat="1" applyFont="1" applyFill="1" applyBorder="1"/>
    <xf numFmtId="171" fontId="3" fillId="0" borderId="0" xfId="0" applyNumberFormat="1" applyFont="1" applyFill="1" applyBorder="1"/>
    <xf numFmtId="44" fontId="3" fillId="0" borderId="0" xfId="0" applyNumberFormat="1" applyFont="1" applyFill="1" applyBorder="1" applyAlignment="1">
      <alignment horizontal="right"/>
    </xf>
    <xf numFmtId="44" fontId="3" fillId="0" borderId="0" xfId="0" applyNumberFormat="1" applyFont="1" applyFill="1" applyAlignment="1">
      <alignment horizontal="right"/>
    </xf>
    <xf numFmtId="172" fontId="3" fillId="0" borderId="0" xfId="0" quotePrefix="1" applyNumberFormat="1" applyFont="1" applyFill="1" applyBorder="1"/>
    <xf numFmtId="172" fontId="3" fillId="0" borderId="0" xfId="0" quotePrefix="1" applyNumberFormat="1" applyFont="1" applyFill="1"/>
    <xf numFmtId="171" fontId="3" fillId="0" borderId="3" xfId="0" quotePrefix="1" applyNumberFormat="1" applyFont="1" applyFill="1" applyBorder="1"/>
    <xf numFmtId="171" fontId="3" fillId="0" borderId="0" xfId="0" quotePrefix="1" applyNumberFormat="1" applyFont="1" applyFill="1"/>
    <xf numFmtId="171" fontId="3" fillId="0" borderId="6" xfId="0" quotePrefix="1" applyNumberFormat="1" applyFont="1" applyFill="1" applyBorder="1"/>
    <xf numFmtId="172" fontId="3" fillId="0" borderId="2" xfId="0" quotePrefix="1" applyNumberFormat="1" applyFont="1" applyFill="1" applyBorder="1"/>
    <xf numFmtId="0" fontId="3" fillId="0" borderId="0" xfId="0" applyFont="1" applyAlignment="1">
      <alignment horizontal="center" vertical="center" wrapText="1"/>
    </xf>
    <xf numFmtId="0" fontId="18" fillId="3" borderId="5" xfId="0" applyFont="1" applyFill="1" applyBorder="1" applyAlignment="1">
      <alignment horizontal="right"/>
    </xf>
    <xf numFmtId="0" fontId="19" fillId="0" borderId="0" xfId="0" applyFont="1" applyFill="1" applyAlignment="1">
      <alignment horizontal="center"/>
    </xf>
    <xf numFmtId="170" fontId="3" fillId="0" borderId="0" xfId="0" applyNumberFormat="1" applyFont="1"/>
    <xf numFmtId="166" fontId="3" fillId="3" borderId="4" xfId="0" quotePrefix="1" applyNumberFormat="1" applyFont="1" applyFill="1" applyBorder="1"/>
    <xf numFmtId="22" fontId="4" fillId="0" borderId="0" xfId="0" applyNumberFormat="1" applyFont="1" applyFill="1" applyAlignment="1">
      <alignment horizontal="center"/>
    </xf>
    <xf numFmtId="3" fontId="3" fillId="0" borderId="3" xfId="0" applyNumberFormat="1" applyFont="1" applyFill="1" applyBorder="1"/>
    <xf numFmtId="166" fontId="3" fillId="0" borderId="0" xfId="0" applyNumberFormat="1" applyFont="1" applyFill="1" applyBorder="1"/>
    <xf numFmtId="173" fontId="3" fillId="0" borderId="0" xfId="0" applyNumberFormat="1" applyFont="1" applyFill="1"/>
    <xf numFmtId="173" fontId="3" fillId="0" borderId="0" xfId="0" applyNumberFormat="1" applyFont="1" applyFill="1" applyBorder="1"/>
    <xf numFmtId="14" fontId="20" fillId="0" borderId="0" xfId="0" quotePrefix="1" applyNumberFormat="1" applyFont="1" applyFill="1" applyAlignment="1">
      <alignment horizontal="center"/>
    </xf>
    <xf numFmtId="0" fontId="3" fillId="0" borderId="1" xfId="0" applyFont="1" applyFill="1" applyBorder="1" applyAlignment="1">
      <alignment horizontal="right"/>
    </xf>
    <xf numFmtId="166" fontId="3" fillId="0" borderId="0" xfId="0" quotePrefix="1" applyNumberFormat="1" applyFont="1"/>
    <xf numFmtId="166" fontId="3" fillId="0" borderId="0" xfId="0" applyNumberFormat="1" applyFont="1" applyAlignment="1">
      <alignment horizontal="center"/>
    </xf>
    <xf numFmtId="166" fontId="3" fillId="0" borderId="0" xfId="0" quotePrefix="1" applyNumberFormat="1" applyFont="1" applyAlignment="1">
      <alignment horizontal="center"/>
    </xf>
    <xf numFmtId="0" fontId="5" fillId="0" borderId="0" xfId="0" applyFont="1" applyFill="1" applyAlignment="1">
      <alignment horizontal="center"/>
    </xf>
    <xf numFmtId="22" fontId="4" fillId="0" borderId="0" xfId="0" applyNumberFormat="1" applyFont="1" applyFill="1" applyAlignment="1">
      <alignment horizontal="center"/>
    </xf>
    <xf numFmtId="0" fontId="8" fillId="0" borderId="0" xfId="0" applyFont="1" applyFill="1" applyAlignment="1">
      <alignment horizontal="left" vertical="center" wrapText="1"/>
    </xf>
    <xf numFmtId="0" fontId="3" fillId="0" borderId="2" xfId="0" applyFont="1" applyFill="1" applyBorder="1" applyAlignment="1">
      <alignment horizontal="center"/>
    </xf>
    <xf numFmtId="0" fontId="3" fillId="0" borderId="0" xfId="0" applyFont="1" applyFill="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tabSelected="1" topLeftCell="A94" zoomScaleNormal="100" zoomScaleSheetLayoutView="100" workbookViewId="0">
      <selection activeCell="F110" sqref="F110"/>
    </sheetView>
  </sheetViews>
  <sheetFormatPr defaultColWidth="11" defaultRowHeight="12.75" x14ac:dyDescent="0.2"/>
  <cols>
    <col min="1" max="1" width="12.28515625" style="1" customWidth="1"/>
    <col min="2" max="2" width="9.7109375" style="2" customWidth="1"/>
    <col min="3" max="3" width="18.42578125" style="1" customWidth="1"/>
    <col min="4" max="4" width="13.5703125" style="1" customWidth="1"/>
    <col min="5" max="5" width="9.5703125" style="1" customWidth="1"/>
    <col min="6" max="6" width="9.28515625" style="1" customWidth="1"/>
    <col min="7" max="7" width="11.7109375" style="1" customWidth="1"/>
    <col min="8" max="8" width="6.28515625" style="1" customWidth="1"/>
    <col min="9" max="9" width="9.7109375" style="1" customWidth="1"/>
    <col min="10" max="16384" width="11" style="1"/>
  </cols>
  <sheetData>
    <row r="1" spans="1:12" x14ac:dyDescent="0.2">
      <c r="A1" s="1" t="s">
        <v>98</v>
      </c>
      <c r="D1" s="104"/>
      <c r="E1" s="104"/>
      <c r="G1" s="98" t="s">
        <v>59</v>
      </c>
    </row>
    <row r="2" spans="1:12" x14ac:dyDescent="0.2">
      <c r="D2" s="93"/>
      <c r="E2" s="93"/>
      <c r="G2" s="45"/>
    </row>
    <row r="3" spans="1:12" s="4" customFormat="1" ht="15.75" x14ac:dyDescent="0.25">
      <c r="A3" s="103" t="s">
        <v>51</v>
      </c>
      <c r="B3" s="103"/>
      <c r="C3" s="103"/>
      <c r="D3" s="103"/>
      <c r="E3" s="103"/>
      <c r="F3" s="103"/>
      <c r="G3" s="103"/>
      <c r="H3" s="103"/>
      <c r="J3" s="3"/>
    </row>
    <row r="4" spans="1:12" s="4" customFormat="1" ht="15.75" x14ac:dyDescent="0.25">
      <c r="A4" s="69"/>
      <c r="B4" s="69"/>
      <c r="C4" s="69"/>
      <c r="D4" s="69"/>
      <c r="E4" s="69"/>
      <c r="F4" s="69"/>
      <c r="G4" s="69"/>
      <c r="H4" s="69"/>
      <c r="J4" s="3"/>
    </row>
    <row r="5" spans="1:12" s="4" customFormat="1" x14ac:dyDescent="0.2">
      <c r="A5" s="6" t="s">
        <v>11</v>
      </c>
      <c r="B5" s="5"/>
      <c r="J5" s="3"/>
      <c r="K5" s="1"/>
      <c r="L5" s="1"/>
    </row>
    <row r="6" spans="1:12" ht="63" customHeight="1" x14ac:dyDescent="0.2">
      <c r="A6" s="105" t="s">
        <v>62</v>
      </c>
      <c r="B6" s="105"/>
      <c r="C6" s="105"/>
      <c r="D6" s="105"/>
      <c r="E6" s="105"/>
      <c r="F6" s="105"/>
      <c r="G6" s="105"/>
      <c r="H6" s="105"/>
      <c r="I6" s="105"/>
      <c r="J6" s="3"/>
    </row>
    <row r="7" spans="1:12" ht="60.75" customHeight="1" x14ac:dyDescent="0.2">
      <c r="A7" s="105" t="s">
        <v>63</v>
      </c>
      <c r="B7" s="105"/>
      <c r="C7" s="105"/>
      <c r="D7" s="105"/>
      <c r="E7" s="105"/>
      <c r="F7" s="105"/>
      <c r="G7" s="105"/>
      <c r="H7" s="105"/>
      <c r="I7" s="105"/>
      <c r="J7" s="9"/>
    </row>
    <row r="8" spans="1:12" x14ac:dyDescent="0.2">
      <c r="A8" s="7"/>
      <c r="B8" s="8"/>
      <c r="C8" s="9"/>
      <c r="D8" s="9"/>
      <c r="E8" s="9"/>
      <c r="F8" s="9"/>
      <c r="G8" s="9"/>
      <c r="H8" s="9"/>
      <c r="J8" s="9"/>
      <c r="K8" s="10"/>
    </row>
    <row r="9" spans="1:12" ht="13.5" thickBot="1" x14ac:dyDescent="0.25">
      <c r="A9" s="6" t="s">
        <v>10</v>
      </c>
      <c r="B9" s="11"/>
      <c r="C9" s="12"/>
      <c r="D9" s="12"/>
      <c r="E9" s="99">
        <v>2012</v>
      </c>
      <c r="F9" s="99">
        <v>2011</v>
      </c>
      <c r="G9" s="12"/>
      <c r="J9" s="9"/>
      <c r="K9" s="10"/>
    </row>
    <row r="10" spans="1:12" x14ac:dyDescent="0.2">
      <c r="A10" s="1" t="s">
        <v>16</v>
      </c>
      <c r="E10" s="14">
        <v>23.06</v>
      </c>
      <c r="F10" s="14">
        <v>26</v>
      </c>
      <c r="I10" s="9"/>
    </row>
    <row r="11" spans="1:12" x14ac:dyDescent="0.2">
      <c r="A11" s="1" t="s">
        <v>15</v>
      </c>
      <c r="E11" s="15">
        <v>50</v>
      </c>
      <c r="F11" s="15">
        <v>50</v>
      </c>
      <c r="I11" s="9"/>
    </row>
    <row r="12" spans="1:12" x14ac:dyDescent="0.2">
      <c r="A12" s="1" t="s">
        <v>8</v>
      </c>
      <c r="E12" s="16">
        <v>0.4</v>
      </c>
      <c r="F12" s="16">
        <v>0.4</v>
      </c>
      <c r="I12" s="17"/>
    </row>
    <row r="13" spans="1:12" ht="15.75" x14ac:dyDescent="0.25">
      <c r="A13" s="44" t="s">
        <v>74</v>
      </c>
      <c r="I13" s="17"/>
    </row>
    <row r="14" spans="1:12" ht="40.5" customHeight="1" x14ac:dyDescent="0.2">
      <c r="A14" s="105" t="s">
        <v>45</v>
      </c>
      <c r="B14" s="105"/>
      <c r="C14" s="105"/>
      <c r="D14" s="105"/>
      <c r="E14" s="105"/>
      <c r="F14" s="105"/>
      <c r="G14" s="105"/>
      <c r="H14" s="105"/>
      <c r="I14" s="105"/>
    </row>
    <row r="15" spans="1:12" ht="13.5" thickBot="1" x14ac:dyDescent="0.25">
      <c r="A15" s="6" t="s">
        <v>13</v>
      </c>
      <c r="C15" s="18"/>
      <c r="D15" s="18"/>
      <c r="E15" s="99">
        <v>2012</v>
      </c>
      <c r="F15" s="99">
        <v>2011</v>
      </c>
    </row>
    <row r="16" spans="1:12" x14ac:dyDescent="0.2">
      <c r="A16" s="12" t="s">
        <v>0</v>
      </c>
      <c r="C16" s="18"/>
      <c r="D16" s="40"/>
      <c r="E16" s="40"/>
    </row>
    <row r="17" spans="1:9" x14ac:dyDescent="0.2">
      <c r="A17" s="12" t="s">
        <v>7</v>
      </c>
      <c r="E17" s="2"/>
      <c r="F17" s="18"/>
    </row>
    <row r="18" spans="1:9" x14ac:dyDescent="0.2">
      <c r="A18" s="1" t="s">
        <v>19</v>
      </c>
      <c r="E18" s="33">
        <v>10</v>
      </c>
      <c r="F18" s="33">
        <v>80</v>
      </c>
    </row>
    <row r="19" spans="1:9" x14ac:dyDescent="0.2">
      <c r="A19" s="1" t="s">
        <v>20</v>
      </c>
      <c r="E19" s="34">
        <v>375</v>
      </c>
      <c r="F19" s="34">
        <v>315</v>
      </c>
    </row>
    <row r="20" spans="1:9" x14ac:dyDescent="0.2">
      <c r="A20" s="1" t="s">
        <v>21</v>
      </c>
      <c r="E20" s="35">
        <v>615</v>
      </c>
      <c r="F20" s="35">
        <v>415</v>
      </c>
    </row>
    <row r="21" spans="1:9" ht="15.75" customHeight="1" x14ac:dyDescent="0.2">
      <c r="A21" s="71" t="s">
        <v>22</v>
      </c>
      <c r="B21" s="73"/>
      <c r="C21" s="71"/>
      <c r="D21" s="71"/>
      <c r="E21" s="72">
        <f>SUM(E18:E20)</f>
        <v>1000</v>
      </c>
      <c r="F21" s="72">
        <f>SUM(F18:F20)</f>
        <v>810</v>
      </c>
    </row>
    <row r="22" spans="1:9" ht="17.25" customHeight="1" x14ac:dyDescent="0.2">
      <c r="A22" s="1" t="s">
        <v>23</v>
      </c>
      <c r="E22" s="34">
        <v>1000</v>
      </c>
      <c r="F22" s="34">
        <v>870</v>
      </c>
    </row>
    <row r="23" spans="1:9" ht="17.25" customHeight="1" x14ac:dyDescent="0.2">
      <c r="A23" s="1" t="s">
        <v>89</v>
      </c>
      <c r="E23" s="34">
        <v>0</v>
      </c>
      <c r="F23" s="34">
        <v>0</v>
      </c>
    </row>
    <row r="24" spans="1:9" ht="13.5" thickBot="1" x14ac:dyDescent="0.25">
      <c r="A24" s="20" t="s">
        <v>24</v>
      </c>
      <c r="B24" s="21"/>
      <c r="C24" s="20"/>
      <c r="D24" s="20"/>
      <c r="E24" s="36">
        <f>SUM(E21:E23)</f>
        <v>2000</v>
      </c>
      <c r="F24" s="36">
        <f>SUM(F21:F23)</f>
        <v>1680</v>
      </c>
    </row>
    <row r="25" spans="1:9" ht="13.5" thickTop="1" x14ac:dyDescent="0.2">
      <c r="E25" s="19"/>
      <c r="F25" s="19"/>
    </row>
    <row r="26" spans="1:9" x14ac:dyDescent="0.2">
      <c r="A26" s="12" t="s">
        <v>18</v>
      </c>
      <c r="E26" s="19"/>
      <c r="F26" s="19"/>
    </row>
    <row r="27" spans="1:9" x14ac:dyDescent="0.2">
      <c r="A27" s="1" t="s">
        <v>25</v>
      </c>
      <c r="E27" s="33">
        <v>60</v>
      </c>
      <c r="F27" s="33">
        <v>30</v>
      </c>
      <c r="I27" s="3"/>
    </row>
    <row r="28" spans="1:9" x14ac:dyDescent="0.2">
      <c r="A28" s="1" t="s">
        <v>27</v>
      </c>
      <c r="E28" s="70">
        <v>140</v>
      </c>
      <c r="F28" s="70">
        <v>130</v>
      </c>
      <c r="I28" s="3"/>
    </row>
    <row r="29" spans="1:9" x14ac:dyDescent="0.2">
      <c r="A29" s="1" t="s">
        <v>26</v>
      </c>
      <c r="E29" s="35">
        <v>110</v>
      </c>
      <c r="F29" s="35">
        <v>60</v>
      </c>
      <c r="I29" s="3"/>
    </row>
    <row r="30" spans="1:9" ht="16.5" customHeight="1" x14ac:dyDescent="0.2">
      <c r="A30" s="71" t="s">
        <v>28</v>
      </c>
      <c r="E30" s="72">
        <f>SUM(E27:E29)</f>
        <v>310</v>
      </c>
      <c r="F30" s="72">
        <f>SUM(F27:F29)</f>
        <v>220</v>
      </c>
      <c r="I30" s="3"/>
    </row>
    <row r="31" spans="1:9" x14ac:dyDescent="0.2">
      <c r="A31" s="1" t="s">
        <v>29</v>
      </c>
      <c r="E31" s="35">
        <v>750</v>
      </c>
      <c r="F31" s="35">
        <v>580</v>
      </c>
      <c r="I31" s="3"/>
    </row>
    <row r="32" spans="1:9" s="71" customFormat="1" ht="17.25" customHeight="1" x14ac:dyDescent="0.2">
      <c r="A32" s="71" t="s">
        <v>30</v>
      </c>
      <c r="B32" s="73"/>
      <c r="E32" s="72">
        <f>SUM(E30:E31)</f>
        <v>1060</v>
      </c>
      <c r="F32" s="72">
        <f>SUM(F30:F31)</f>
        <v>800</v>
      </c>
    </row>
    <row r="33" spans="1:10" x14ac:dyDescent="0.2">
      <c r="A33" s="1" t="s">
        <v>52</v>
      </c>
      <c r="E33" s="34">
        <v>130</v>
      </c>
      <c r="F33" s="34">
        <v>130</v>
      </c>
    </row>
    <row r="34" spans="1:10" ht="15.75" customHeight="1" x14ac:dyDescent="0.2">
      <c r="A34" s="1" t="s">
        <v>31</v>
      </c>
      <c r="E34" s="35">
        <f>F34+E54</f>
        <v>809.98000000000013</v>
      </c>
      <c r="F34" s="35">
        <v>750</v>
      </c>
    </row>
    <row r="35" spans="1:10" ht="15" customHeight="1" x14ac:dyDescent="0.2">
      <c r="A35" s="1" t="s">
        <v>32</v>
      </c>
      <c r="E35" s="33">
        <f>SUM(E33:E34)</f>
        <v>939.98000000000013</v>
      </c>
      <c r="F35" s="33">
        <f>SUM(F33:F34)</f>
        <v>880</v>
      </c>
    </row>
    <row r="36" spans="1:10" s="2" customFormat="1" ht="18.75" customHeight="1" thickBot="1" x14ac:dyDescent="0.25">
      <c r="A36" s="20" t="s">
        <v>33</v>
      </c>
      <c r="B36" s="21"/>
      <c r="C36" s="20"/>
      <c r="D36" s="21"/>
      <c r="E36" s="36">
        <f>SUM(E32,E35)</f>
        <v>1999.98</v>
      </c>
      <c r="F36" s="36">
        <f>SUM(F32,F35)</f>
        <v>1680</v>
      </c>
      <c r="H36" s="1"/>
    </row>
    <row r="37" spans="1:10" s="2" customFormat="1" ht="13.5" thickTop="1" x14ac:dyDescent="0.2">
      <c r="A37" s="1"/>
      <c r="C37" s="1"/>
      <c r="D37" s="39"/>
      <c r="E37" s="39"/>
      <c r="H37" s="1"/>
    </row>
    <row r="38" spans="1:10" s="2" customFormat="1" ht="15.75" x14ac:dyDescent="0.25">
      <c r="A38" s="44" t="s">
        <v>75</v>
      </c>
      <c r="C38" s="1"/>
      <c r="D38" s="39"/>
      <c r="E38" s="39"/>
      <c r="H38" s="1"/>
    </row>
    <row r="39" spans="1:10" ht="44.25" customHeight="1" x14ac:dyDescent="0.2">
      <c r="A39" s="105" t="s">
        <v>17</v>
      </c>
      <c r="B39" s="105"/>
      <c r="C39" s="105"/>
      <c r="D39" s="105"/>
      <c r="E39" s="105"/>
      <c r="F39" s="105"/>
      <c r="G39" s="105"/>
      <c r="H39" s="105"/>
      <c r="I39" s="105"/>
    </row>
    <row r="41" spans="1:10" x14ac:dyDescent="0.2">
      <c r="A41" s="6" t="s">
        <v>12</v>
      </c>
      <c r="B41" s="11"/>
      <c r="C41" s="22"/>
      <c r="D41" s="22"/>
      <c r="E41" s="22"/>
      <c r="F41" s="12"/>
      <c r="G41" s="12"/>
      <c r="H41" s="12"/>
      <c r="I41" s="12"/>
      <c r="J41" s="12"/>
    </row>
    <row r="42" spans="1:10" ht="13.5" thickBot="1" x14ac:dyDescent="0.25">
      <c r="A42" s="12" t="s">
        <v>0</v>
      </c>
      <c r="C42" s="23"/>
      <c r="D42" s="23"/>
      <c r="E42" s="99">
        <v>2012</v>
      </c>
      <c r="F42" s="99">
        <v>2011</v>
      </c>
    </row>
    <row r="44" spans="1:10" x14ac:dyDescent="0.2">
      <c r="A44" s="1" t="s">
        <v>1</v>
      </c>
      <c r="E44" s="77">
        <v>3000</v>
      </c>
      <c r="F44" s="77">
        <v>2850</v>
      </c>
    </row>
    <row r="45" spans="1:10" x14ac:dyDescent="0.2">
      <c r="A45" s="1" t="s">
        <v>80</v>
      </c>
      <c r="E45" s="75">
        <v>2616.1999999999998</v>
      </c>
      <c r="F45" s="75">
        <v>2497</v>
      </c>
      <c r="H45"/>
    </row>
    <row r="46" spans="1:10" x14ac:dyDescent="0.2">
      <c r="A46" s="1" t="s">
        <v>81</v>
      </c>
      <c r="E46" s="76">
        <v>100</v>
      </c>
      <c r="F46" s="76">
        <v>90</v>
      </c>
    </row>
    <row r="47" spans="1:10" x14ac:dyDescent="0.2">
      <c r="A47" s="1" t="s">
        <v>2</v>
      </c>
      <c r="E47" s="77">
        <f>E44-(E45+E46)</f>
        <v>283.80000000000018</v>
      </c>
      <c r="F47" s="77">
        <f>F44-(F45+F46)</f>
        <v>263</v>
      </c>
    </row>
    <row r="48" spans="1:10" x14ac:dyDescent="0.2">
      <c r="A48" s="1" t="s">
        <v>3</v>
      </c>
      <c r="B48" s="1"/>
      <c r="E48" s="76">
        <v>88</v>
      </c>
      <c r="F48" s="76">
        <v>60</v>
      </c>
    </row>
    <row r="49" spans="1:10" x14ac:dyDescent="0.2">
      <c r="A49" s="1" t="s">
        <v>4</v>
      </c>
      <c r="E49" s="77">
        <f>E47-E48</f>
        <v>195.80000000000018</v>
      </c>
      <c r="F49" s="77">
        <f>F47-F48</f>
        <v>203</v>
      </c>
    </row>
    <row r="50" spans="1:10" x14ac:dyDescent="0.2">
      <c r="A50" s="1" t="s">
        <v>9</v>
      </c>
      <c r="B50" s="25"/>
      <c r="E50" s="76">
        <f>E49*E12</f>
        <v>78.320000000000078</v>
      </c>
      <c r="F50" s="76">
        <f>F49*F12</f>
        <v>81.2</v>
      </c>
    </row>
    <row r="51" spans="1:10" ht="17.25" customHeight="1" thickBot="1" x14ac:dyDescent="0.25">
      <c r="A51" s="20" t="s">
        <v>34</v>
      </c>
      <c r="B51" s="21"/>
      <c r="C51" s="20"/>
      <c r="D51" s="20"/>
      <c r="E51" s="78">
        <f>E49-E50</f>
        <v>117.4800000000001</v>
      </c>
      <c r="F51" s="78">
        <f>F49-F50</f>
        <v>121.8</v>
      </c>
      <c r="G51" s="77"/>
    </row>
    <row r="52" spans="1:10" ht="13.5" thickTop="1" x14ac:dyDescent="0.2">
      <c r="E52" s="38"/>
      <c r="F52" s="38"/>
    </row>
    <row r="53" spans="1:10" x14ac:dyDescent="0.2">
      <c r="A53" s="3" t="s">
        <v>5</v>
      </c>
      <c r="E53" s="79">
        <v>57.5</v>
      </c>
      <c r="F53" s="79">
        <v>53</v>
      </c>
    </row>
    <row r="54" spans="1:10" x14ac:dyDescent="0.2">
      <c r="A54" s="1" t="s">
        <v>6</v>
      </c>
      <c r="E54" s="79">
        <f>E51-E53</f>
        <v>59.980000000000103</v>
      </c>
      <c r="F54" s="79">
        <f>F51-F53</f>
        <v>68.8</v>
      </c>
    </row>
    <row r="56" spans="1:10" s="12" customFormat="1" x14ac:dyDescent="0.2">
      <c r="A56" s="6" t="s">
        <v>14</v>
      </c>
      <c r="B56" s="2"/>
      <c r="C56" s="1"/>
      <c r="D56" s="1"/>
      <c r="E56" s="1"/>
      <c r="F56" s="1"/>
      <c r="G56" s="1"/>
      <c r="H56" s="1"/>
    </row>
    <row r="57" spans="1:10" ht="59.25" customHeight="1" x14ac:dyDescent="0.2">
      <c r="A57" s="105" t="s">
        <v>47</v>
      </c>
      <c r="B57" s="105"/>
      <c r="C57" s="105"/>
      <c r="D57" s="105"/>
      <c r="E57" s="105"/>
      <c r="F57" s="105"/>
      <c r="G57" s="105"/>
      <c r="H57" s="105"/>
      <c r="I57" s="105"/>
    </row>
    <row r="58" spans="1:10" ht="13.5" thickBot="1" x14ac:dyDescent="0.25">
      <c r="E58" s="99">
        <v>2012</v>
      </c>
      <c r="F58" s="99">
        <v>2011</v>
      </c>
    </row>
    <row r="59" spans="1:10" x14ac:dyDescent="0.2">
      <c r="A59" s="1" t="s">
        <v>44</v>
      </c>
      <c r="E59" s="80">
        <f>E10</f>
        <v>23.06</v>
      </c>
      <c r="F59" s="80">
        <f>F10</f>
        <v>26</v>
      </c>
    </row>
    <row r="60" spans="1:10" x14ac:dyDescent="0.2">
      <c r="A60" s="1" t="s">
        <v>48</v>
      </c>
      <c r="E60" s="80">
        <f>E51/E11</f>
        <v>2.3496000000000019</v>
      </c>
      <c r="F60" s="81">
        <f>F51/F11</f>
        <v>2.4359999999999999</v>
      </c>
    </row>
    <row r="61" spans="1:10" x14ac:dyDescent="0.2">
      <c r="A61" s="1" t="s">
        <v>49</v>
      </c>
      <c r="E61" s="80">
        <f>E53/E11</f>
        <v>1.1499999999999999</v>
      </c>
      <c r="F61" s="81">
        <f>F53/F11</f>
        <v>1.06</v>
      </c>
      <c r="J61" s="3"/>
    </row>
    <row r="62" spans="1:10" x14ac:dyDescent="0.2">
      <c r="A62" s="1" t="s">
        <v>50</v>
      </c>
      <c r="E62" s="80">
        <f>E35/E11</f>
        <v>18.799600000000002</v>
      </c>
      <c r="F62" s="81">
        <f>F35/F11</f>
        <v>17.600000000000001</v>
      </c>
      <c r="J62" s="3"/>
    </row>
    <row r="63" spans="1:10" x14ac:dyDescent="0.2">
      <c r="E63" s="41"/>
      <c r="F63" s="41"/>
      <c r="J63" s="3"/>
    </row>
    <row r="64" spans="1:10" ht="27.75" customHeight="1" x14ac:dyDescent="0.2">
      <c r="A64" s="105" t="s">
        <v>83</v>
      </c>
      <c r="B64" s="105"/>
      <c r="C64" s="105"/>
      <c r="D64" s="105"/>
      <c r="E64" s="105"/>
      <c r="F64" s="105"/>
      <c r="G64" s="105"/>
      <c r="H64" s="105"/>
      <c r="I64" s="105"/>
      <c r="J64" s="3"/>
    </row>
    <row r="65" spans="1:16" x14ac:dyDescent="0.2">
      <c r="F65" s="26"/>
      <c r="G65" s="26"/>
      <c r="J65" s="3"/>
    </row>
    <row r="66" spans="1:16" ht="15.75" x14ac:dyDescent="0.25">
      <c r="A66" s="44" t="s">
        <v>76</v>
      </c>
      <c r="F66" s="26"/>
      <c r="G66" s="26"/>
      <c r="J66" s="3"/>
    </row>
    <row r="67" spans="1:16" ht="30.75" customHeight="1" x14ac:dyDescent="0.2">
      <c r="A67" s="105" t="s">
        <v>85</v>
      </c>
      <c r="B67" s="105"/>
      <c r="C67" s="105"/>
      <c r="D67" s="105"/>
      <c r="E67" s="105"/>
      <c r="F67" s="105"/>
      <c r="G67" s="105"/>
      <c r="H67" s="105"/>
      <c r="I67" s="105"/>
    </row>
    <row r="68" spans="1:16" x14ac:dyDescent="0.2">
      <c r="A68" s="42"/>
      <c r="B68" s="43"/>
      <c r="C68" s="43"/>
      <c r="D68" s="43"/>
      <c r="E68" s="43"/>
      <c r="F68" s="43"/>
      <c r="G68" s="43"/>
      <c r="H68" s="43"/>
      <c r="I68" s="37"/>
    </row>
    <row r="69" spans="1:16" x14ac:dyDescent="0.2">
      <c r="A69" s="29" t="s">
        <v>90</v>
      </c>
      <c r="B69" s="1"/>
    </row>
    <row r="70" spans="1:16" ht="44.25" customHeight="1" x14ac:dyDescent="0.2">
      <c r="A70" s="107" t="s">
        <v>96</v>
      </c>
      <c r="B70" s="107"/>
      <c r="C70" s="107"/>
      <c r="D70" s="107"/>
      <c r="E70" s="107"/>
    </row>
    <row r="71" spans="1:16" ht="20.25" customHeight="1" thickBot="1" x14ac:dyDescent="0.25">
      <c r="A71" s="31" t="s">
        <v>38</v>
      </c>
      <c r="E71" s="99">
        <v>2012</v>
      </c>
      <c r="K71" s="2"/>
      <c r="O71" s="32"/>
      <c r="P71" s="32"/>
    </row>
    <row r="72" spans="1:16" ht="13.5" customHeight="1" x14ac:dyDescent="0.2">
      <c r="A72" s="1" t="s">
        <v>78</v>
      </c>
      <c r="E72" s="77">
        <f>E51</f>
        <v>117.4800000000001</v>
      </c>
      <c r="F72" s="61"/>
      <c r="K72" s="2"/>
      <c r="O72" s="32"/>
      <c r="P72" s="32"/>
    </row>
    <row r="73" spans="1:16" ht="12.75" customHeight="1" x14ac:dyDescent="0.2">
      <c r="A73" s="1" t="s">
        <v>46</v>
      </c>
      <c r="E73" s="74"/>
      <c r="F73" s="62"/>
      <c r="K73" s="2"/>
      <c r="O73" s="32"/>
      <c r="P73" s="32"/>
    </row>
    <row r="74" spans="1:16" x14ac:dyDescent="0.2">
      <c r="A74" s="1" t="s">
        <v>37</v>
      </c>
      <c r="E74" s="82"/>
      <c r="F74" s="51"/>
      <c r="K74" s="2"/>
      <c r="O74" s="32"/>
      <c r="P74" s="32"/>
    </row>
    <row r="75" spans="1:16" x14ac:dyDescent="0.2">
      <c r="A75" s="1" t="s">
        <v>36</v>
      </c>
      <c r="E75" s="83"/>
      <c r="F75" s="51"/>
      <c r="K75" s="2"/>
      <c r="O75" s="32"/>
      <c r="P75" s="32"/>
    </row>
    <row r="76" spans="1:16" x14ac:dyDescent="0.2">
      <c r="A76" s="1" t="s">
        <v>35</v>
      </c>
      <c r="E76" s="83"/>
      <c r="F76" s="63"/>
      <c r="K76" s="2"/>
      <c r="O76" s="32"/>
      <c r="P76" s="32"/>
    </row>
    <row r="77" spans="1:16" x14ac:dyDescent="0.2">
      <c r="A77" s="1" t="s">
        <v>79</v>
      </c>
      <c r="E77" s="83"/>
      <c r="F77" s="63"/>
      <c r="K77" s="2"/>
      <c r="O77" s="32"/>
      <c r="P77" s="32"/>
    </row>
    <row r="78" spans="1:16" ht="18" customHeight="1" thickBot="1" x14ac:dyDescent="0.25">
      <c r="A78" s="1" t="s">
        <v>64</v>
      </c>
      <c r="E78" s="84"/>
      <c r="F78" s="64"/>
    </row>
    <row r="79" spans="1:16" ht="13.5" thickTop="1" x14ac:dyDescent="0.2">
      <c r="F79" s="65"/>
    </row>
    <row r="80" spans="1:16" x14ac:dyDescent="0.2">
      <c r="A80" s="31" t="s">
        <v>43</v>
      </c>
      <c r="E80" s="30"/>
      <c r="F80" s="66"/>
    </row>
    <row r="81" spans="1:11" x14ac:dyDescent="0.2">
      <c r="A81" s="1" t="s">
        <v>53</v>
      </c>
      <c r="E81" s="85"/>
      <c r="F81" s="67"/>
    </row>
    <row r="82" spans="1:11" ht="16.5" customHeight="1" thickBot="1" x14ac:dyDescent="0.25">
      <c r="A82" s="1" t="s">
        <v>65</v>
      </c>
      <c r="E82" s="84"/>
      <c r="F82" s="64"/>
    </row>
    <row r="83" spans="1:11" ht="13.5" thickTop="1" x14ac:dyDescent="0.2">
      <c r="F83" s="65"/>
    </row>
    <row r="84" spans="1:11" x14ac:dyDescent="0.2">
      <c r="A84" s="31" t="s">
        <v>39</v>
      </c>
      <c r="E84" s="30"/>
      <c r="F84" s="66"/>
    </row>
    <row r="85" spans="1:11" x14ac:dyDescent="0.2">
      <c r="A85" s="1" t="s">
        <v>40</v>
      </c>
      <c r="E85" s="85"/>
      <c r="F85" s="64"/>
    </row>
    <row r="86" spans="1:11" x14ac:dyDescent="0.2">
      <c r="A86" s="1" t="s">
        <v>54</v>
      </c>
      <c r="E86" s="83"/>
      <c r="F86" s="63"/>
      <c r="K86" s="2"/>
    </row>
    <row r="87" spans="1:11" x14ac:dyDescent="0.2">
      <c r="A87" s="1" t="s">
        <v>66</v>
      </c>
      <c r="E87" s="87"/>
      <c r="F87" s="63"/>
      <c r="J87" s="3"/>
      <c r="K87" s="2"/>
    </row>
    <row r="88" spans="1:11" ht="15" customHeight="1" thickBot="1" x14ac:dyDescent="0.25">
      <c r="A88" s="1" t="s">
        <v>41</v>
      </c>
      <c r="E88" s="84"/>
      <c r="F88" s="64"/>
      <c r="J88" s="3"/>
    </row>
    <row r="89" spans="1:11" ht="13.5" thickTop="1" x14ac:dyDescent="0.2">
      <c r="F89" s="65"/>
      <c r="J89" s="3"/>
    </row>
    <row r="90" spans="1:11" x14ac:dyDescent="0.2">
      <c r="A90" s="1" t="s">
        <v>55</v>
      </c>
      <c r="F90" s="65"/>
      <c r="J90" s="3"/>
    </row>
    <row r="91" spans="1:11" x14ac:dyDescent="0.2">
      <c r="A91" s="1" t="s">
        <v>82</v>
      </c>
      <c r="E91" s="85"/>
      <c r="F91" s="64"/>
      <c r="J91" s="3"/>
    </row>
    <row r="92" spans="1:11" x14ac:dyDescent="0.2">
      <c r="A92" s="1" t="s">
        <v>42</v>
      </c>
      <c r="E92" s="76"/>
      <c r="F92" s="51"/>
      <c r="I92" s="3"/>
    </row>
    <row r="93" spans="1:11" ht="17.25" customHeight="1" thickBot="1" x14ac:dyDescent="0.25">
      <c r="A93" s="1" t="s">
        <v>84</v>
      </c>
      <c r="B93" s="1"/>
      <c r="E93" s="86"/>
      <c r="F93" s="64"/>
      <c r="I93" s="3"/>
    </row>
    <row r="94" spans="1:11" ht="13.5" thickTop="1" x14ac:dyDescent="0.2">
      <c r="I94" s="3"/>
    </row>
    <row r="95" spans="1:11" ht="15.75" x14ac:dyDescent="0.25">
      <c r="A95" s="44" t="s">
        <v>77</v>
      </c>
      <c r="F95" s="26"/>
      <c r="G95" s="26"/>
      <c r="H95" s="28"/>
      <c r="I95" s="3"/>
    </row>
    <row r="96" spans="1:11" ht="52.5" customHeight="1" x14ac:dyDescent="0.2">
      <c r="A96" s="105" t="s">
        <v>67</v>
      </c>
      <c r="B96" s="105"/>
      <c r="C96" s="105"/>
      <c r="D96" s="105"/>
      <c r="E96" s="105"/>
      <c r="F96" s="105"/>
      <c r="G96" s="105"/>
      <c r="H96" s="105"/>
      <c r="I96" s="105"/>
    </row>
    <row r="97" spans="1:16" x14ac:dyDescent="0.2">
      <c r="A97" s="42"/>
      <c r="B97" s="43"/>
      <c r="C97" s="43"/>
      <c r="D97" s="43"/>
      <c r="E97" s="43"/>
      <c r="F97" s="43"/>
      <c r="G97" s="43"/>
      <c r="H97" s="43"/>
      <c r="I97" s="3"/>
    </row>
    <row r="98" spans="1:16" x14ac:dyDescent="0.2">
      <c r="A98" s="27" t="s">
        <v>91</v>
      </c>
      <c r="B98" s="43"/>
      <c r="C98" s="43"/>
      <c r="D98" s="43"/>
      <c r="E98" s="43"/>
      <c r="F98" s="43"/>
      <c r="G98" s="43"/>
      <c r="H98" s="43"/>
      <c r="I98" s="3"/>
    </row>
    <row r="99" spans="1:16" x14ac:dyDescent="0.2">
      <c r="A99" s="12" t="s">
        <v>0</v>
      </c>
      <c r="B99" s="43"/>
      <c r="C99" s="43"/>
      <c r="D99" s="43"/>
      <c r="E99" s="43"/>
      <c r="F99" s="43"/>
      <c r="G99" s="88" t="s">
        <v>69</v>
      </c>
      <c r="H99" s="43"/>
      <c r="I99" s="3"/>
    </row>
    <row r="100" spans="1:16" x14ac:dyDescent="0.2">
      <c r="D100" s="106" t="s">
        <v>94</v>
      </c>
      <c r="E100" s="106"/>
      <c r="F100" s="60" t="s">
        <v>57</v>
      </c>
      <c r="G100" s="13" t="s">
        <v>70</v>
      </c>
      <c r="I100" s="3"/>
    </row>
    <row r="101" spans="1:16" ht="13.5" thickBot="1" x14ac:dyDescent="0.25">
      <c r="D101" s="46" t="s">
        <v>95</v>
      </c>
      <c r="E101" s="46" t="s">
        <v>68</v>
      </c>
      <c r="F101" s="46" t="s">
        <v>58</v>
      </c>
      <c r="G101" s="68" t="s">
        <v>71</v>
      </c>
      <c r="I101" s="3"/>
    </row>
    <row r="102" spans="1:16" x14ac:dyDescent="0.2">
      <c r="A102" s="3" t="s">
        <v>86</v>
      </c>
      <c r="D102" s="23">
        <v>50000</v>
      </c>
      <c r="E102" s="24">
        <v>130</v>
      </c>
      <c r="F102" s="24">
        <f>F34</f>
        <v>750</v>
      </c>
      <c r="G102" s="24">
        <v>880</v>
      </c>
      <c r="I102" s="3"/>
    </row>
    <row r="103" spans="1:16" x14ac:dyDescent="0.2">
      <c r="A103" s="3" t="s">
        <v>92</v>
      </c>
      <c r="E103" s="24"/>
      <c r="F103" s="96">
        <f>E51</f>
        <v>117.4800000000001</v>
      </c>
      <c r="G103" s="24"/>
      <c r="I103" s="3"/>
    </row>
    <row r="104" spans="1:16" x14ac:dyDescent="0.2">
      <c r="A104" s="1" t="s">
        <v>56</v>
      </c>
      <c r="E104" s="24"/>
      <c r="F104" s="97">
        <f>-E53</f>
        <v>-57.5</v>
      </c>
      <c r="G104" s="24"/>
      <c r="I104" s="3"/>
    </row>
    <row r="105" spans="1:16" x14ac:dyDescent="0.2">
      <c r="A105" s="1" t="s">
        <v>6</v>
      </c>
      <c r="B105" s="1"/>
      <c r="E105" s="24"/>
      <c r="F105" s="95"/>
      <c r="G105" s="24">
        <f>F103+F104</f>
        <v>59.980000000000103</v>
      </c>
      <c r="I105" s="3"/>
    </row>
    <row r="106" spans="1:16" ht="13.5" thickBot="1" x14ac:dyDescent="0.25">
      <c r="A106" s="3" t="s">
        <v>93</v>
      </c>
      <c r="D106" s="94">
        <f t="shared" ref="D106:E106" si="0">SUM(D102:D105)</f>
        <v>50000</v>
      </c>
      <c r="E106" s="47">
        <f t="shared" si="0"/>
        <v>130</v>
      </c>
      <c r="F106" s="47" t="s">
        <v>59</v>
      </c>
      <c r="G106" s="47" t="s">
        <v>59</v>
      </c>
      <c r="I106" s="3"/>
    </row>
    <row r="107" spans="1:16" ht="15.75" thickTop="1" x14ac:dyDescent="0.25">
      <c r="A107" s="48"/>
      <c r="B107" s="49"/>
      <c r="C107" s="10"/>
      <c r="D107" s="10"/>
      <c r="E107" s="10"/>
      <c r="F107" s="50"/>
      <c r="G107" s="50"/>
      <c r="H107" s="10"/>
    </row>
    <row r="108" spans="1:16" ht="15.75" x14ac:dyDescent="0.25">
      <c r="A108" s="44" t="s">
        <v>87</v>
      </c>
    </row>
    <row r="109" spans="1:16" ht="15.75" x14ac:dyDescent="0.25">
      <c r="A109" s="54"/>
      <c r="B109" s="54"/>
      <c r="C109" s="54"/>
      <c r="D109" s="54"/>
      <c r="F109" s="55"/>
      <c r="G109" s="54"/>
      <c r="H109" s="59"/>
      <c r="I109" s="59"/>
      <c r="J109" s="54"/>
      <c r="K109"/>
      <c r="L109" s="52"/>
      <c r="M109"/>
      <c r="N109"/>
      <c r="O109"/>
      <c r="P109" s="52"/>
    </row>
    <row r="110" spans="1:16" ht="15.75" x14ac:dyDescent="0.25">
      <c r="A110" s="56" t="s">
        <v>61</v>
      </c>
      <c r="B110" s="57" t="s">
        <v>88</v>
      </c>
      <c r="C110" s="54"/>
      <c r="D110" s="54"/>
      <c r="E110" s="54"/>
      <c r="F110" s="54"/>
      <c r="G110" s="54"/>
      <c r="H110" s="59"/>
      <c r="I110" s="59"/>
      <c r="J110" s="54"/>
      <c r="K110"/>
      <c r="L110"/>
      <c r="M110"/>
      <c r="N110"/>
      <c r="O110"/>
      <c r="P110"/>
    </row>
    <row r="111" spans="1:16" ht="16.5" thickBot="1" x14ac:dyDescent="0.3">
      <c r="A111" s="56" t="s">
        <v>61</v>
      </c>
      <c r="B111" s="100" t="s">
        <v>97</v>
      </c>
      <c r="C111" s="13" t="s">
        <v>60</v>
      </c>
      <c r="D111" s="101" t="s">
        <v>59</v>
      </c>
      <c r="E111" s="90" t="s">
        <v>73</v>
      </c>
      <c r="F111" s="101" t="s">
        <v>59</v>
      </c>
      <c r="G111" s="13" t="s">
        <v>60</v>
      </c>
      <c r="H111" s="102" t="s">
        <v>59</v>
      </c>
      <c r="I111" s="91" t="s">
        <v>72</v>
      </c>
      <c r="J111" s="54"/>
      <c r="K111"/>
      <c r="L111"/>
      <c r="M111"/>
      <c r="N111"/>
      <c r="O111"/>
      <c r="P111"/>
    </row>
    <row r="112" spans="1:16" ht="16.5" thickBot="1" x14ac:dyDescent="0.3">
      <c r="A112" s="89" t="s">
        <v>61</v>
      </c>
      <c r="B112" s="92" t="s">
        <v>59</v>
      </c>
      <c r="E112" s="58"/>
      <c r="I112" s="54"/>
      <c r="J112" s="54"/>
      <c r="K112"/>
      <c r="L112"/>
      <c r="M112"/>
      <c r="N112"/>
      <c r="O112"/>
      <c r="P112"/>
    </row>
    <row r="113" spans="1:16" ht="15.75" x14ac:dyDescent="0.25">
      <c r="A113" s="52"/>
      <c r="J113"/>
      <c r="K113"/>
      <c r="L113"/>
      <c r="M113"/>
      <c r="N113"/>
      <c r="O113"/>
      <c r="P113"/>
    </row>
    <row r="114" spans="1:16" ht="15.75" x14ac:dyDescent="0.25">
      <c r="A114"/>
      <c r="B114" s="53"/>
      <c r="C114"/>
      <c r="D114"/>
      <c r="E114"/>
      <c r="F114"/>
      <c r="G114"/>
      <c r="H114"/>
      <c r="I114"/>
      <c r="J114"/>
      <c r="K114"/>
      <c r="L114"/>
      <c r="M114"/>
      <c r="N114"/>
      <c r="O114"/>
      <c r="P114"/>
    </row>
    <row r="115" spans="1:16" ht="15.75" x14ac:dyDescent="0.25">
      <c r="A115" s="52" t="s">
        <v>59</v>
      </c>
      <c r="B115"/>
      <c r="C115"/>
      <c r="D115"/>
      <c r="E115"/>
      <c r="F115"/>
      <c r="G115"/>
      <c r="H115"/>
      <c r="I115"/>
      <c r="J115"/>
      <c r="K115"/>
      <c r="L115"/>
      <c r="M115"/>
      <c r="N115"/>
      <c r="O115"/>
      <c r="P115"/>
    </row>
    <row r="116" spans="1:16" ht="15.75" x14ac:dyDescent="0.25">
      <c r="B116" s="52"/>
      <c r="C116"/>
      <c r="D116"/>
      <c r="E116"/>
      <c r="F116"/>
      <c r="G116"/>
      <c r="H116"/>
      <c r="I116"/>
    </row>
  </sheetData>
  <mergeCells count="12">
    <mergeCell ref="A3:H3"/>
    <mergeCell ref="D1:E1"/>
    <mergeCell ref="A6:I6"/>
    <mergeCell ref="A7:I7"/>
    <mergeCell ref="D100:E100"/>
    <mergeCell ref="A14:I14"/>
    <mergeCell ref="A39:I39"/>
    <mergeCell ref="A57:I57"/>
    <mergeCell ref="A64:I64"/>
    <mergeCell ref="A67:I67"/>
    <mergeCell ref="A96:I96"/>
    <mergeCell ref="A70:E70"/>
  </mergeCells>
  <phoneticPr fontId="2" type="noConversion"/>
  <pageMargins left="0.5" right="0.25" top="1" bottom="0.75" header="0.5" footer="0.5"/>
  <pageSetup orientation="portrait" horizontalDpi="300" verticalDpi="300" r:id="rId1"/>
  <headerFooter alignWithMargins="0"/>
  <rowBreaks count="3" manualBreakCount="3">
    <brk id="36" max="8" man="1"/>
    <brk id="64" max="8" man="1"/>
    <brk id="94" max="8" man="1"/>
  </rowBreaks>
  <ignoredErrors>
    <ignoredError sqref="E50:F5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03 Chapter model</vt:lpstr>
      <vt:lpstr>'03 Chapter model'!Print_Area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Buzzard</dc:creator>
  <cp:lastModifiedBy>Foley, Maggie</cp:lastModifiedBy>
  <cp:lastPrinted>2011-12-08T13:55:59Z</cp:lastPrinted>
  <dcterms:created xsi:type="dcterms:W3CDTF">1999-05-21T04:40:53Z</dcterms:created>
  <dcterms:modified xsi:type="dcterms:W3CDTF">2015-02-18T19:08:03Z</dcterms:modified>
</cp:coreProperties>
</file>