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75" windowHeight="8010"/>
  </bookViews>
  <sheets>
    <sheet name="template" sheetId="1" r:id="rId1"/>
  </sheets>
  <calcPr calcId="0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2"/>
  <c r="F3"/>
  <c r="G3"/>
  <c r="H3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G2"/>
  <c r="L2" s="1"/>
  <c r="H2"/>
  <c r="M11" s="1"/>
  <c r="M17" s="1"/>
  <c r="F2"/>
  <c r="K11" s="1"/>
  <c r="K17" s="1"/>
  <c r="K2" l="1"/>
  <c r="L3"/>
  <c r="M3"/>
  <c r="K7"/>
  <c r="L8"/>
  <c r="L11"/>
  <c r="L17" s="1"/>
  <c r="K3"/>
  <c r="M2"/>
  <c r="K8"/>
</calcChain>
</file>

<file path=xl/sharedStrings.xml><?xml version="1.0" encoding="utf-8"?>
<sst xmlns="http://schemas.openxmlformats.org/spreadsheetml/2006/main" count="35" uniqueCount="20">
  <si>
    <t>Date</t>
  </si>
  <si>
    <t>wmt</t>
  </si>
  <si>
    <t>amazon</t>
  </si>
  <si>
    <t>Apple</t>
  </si>
  <si>
    <t>wmt_ret</t>
  </si>
  <si>
    <t>amazon_ret</t>
  </si>
  <si>
    <t>apple_ret</t>
  </si>
  <si>
    <t>Mean</t>
  </si>
  <si>
    <t>standard deviation</t>
  </si>
  <si>
    <t>apple</t>
  </si>
  <si>
    <t xml:space="preserve"> </t>
  </si>
  <si>
    <t>Correlation matrix</t>
  </si>
  <si>
    <t>sp500</t>
  </si>
  <si>
    <t>sp500_ret</t>
  </si>
  <si>
    <t xml:space="preserve">Beta </t>
  </si>
  <si>
    <t>Assume Risk free=2%, and market return =10%</t>
  </si>
  <si>
    <t>based on CAPM, the returns of each stock is as follows.</t>
  </si>
  <si>
    <t>return</t>
  </si>
  <si>
    <t>risk-free</t>
  </si>
  <si>
    <t>market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</si>
</sst>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10" fontId="0" fillId="33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/>
    <xf numFmtId="0" fontId="0" fillId="0" borderId="0" xfId="0"/>
    <xf numFmtId="0" fontId="16" fillId="34" borderId="0" xfId="0" applyFont="1" applyFill="1"/>
    <xf numFmtId="0" fontId="0" fillId="35" borderId="0" xfId="0" applyFill="1"/>
    <xf numFmtId="0" fontId="16" fillId="35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16" fillId="36" borderId="0" xfId="0" applyFont="1" applyFill="1"/>
    <xf numFmtId="0" fontId="16" fillId="37" borderId="0" xfId="0" applyFont="1" applyFill="1" applyAlignment="1">
      <alignment horizontal="center"/>
    </xf>
    <xf numFmtId="10" fontId="0" fillId="34" borderId="0" xfId="0" applyNumberFormat="1" applyFill="1" applyAlignment="1">
      <alignment horizontal="center"/>
    </xf>
    <xf numFmtId="10" fontId="0" fillId="34" borderId="0" xfId="1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10" fontId="0" fillId="35" borderId="0" xfId="1" applyNumberFormat="1" applyFont="1" applyFill="1" applyAlignment="1">
      <alignment horizontal="center"/>
    </xf>
    <xf numFmtId="2" fontId="0" fillId="37" borderId="0" xfId="0" applyNumberFormat="1" applyFill="1" applyAlignment="1">
      <alignment horizontal="center"/>
    </xf>
    <xf numFmtId="9" fontId="0" fillId="35" borderId="0" xfId="0" applyNumberForma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SML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template!$J$17</c:f>
              <c:strCache>
                <c:ptCount val="1"/>
                <c:pt idx="0">
                  <c:v>return</c:v>
                </c:pt>
              </c:strCache>
            </c:strRef>
          </c:tx>
          <c:marker>
            <c:symbol val="none"/>
          </c:marker>
          <c:xVal>
            <c:numRef>
              <c:f>template!$K$16:$O$16</c:f>
              <c:numCache>
                <c:formatCode>0.00</c:formatCode>
                <c:ptCount val="5"/>
                <c:pt idx="0">
                  <c:v>9.6256118468654062E-2</c:v>
                </c:pt>
                <c:pt idx="1">
                  <c:v>1.4765785095876911</c:v>
                </c:pt>
                <c:pt idx="2">
                  <c:v>1.1774723478969535</c:v>
                </c:pt>
                <c:pt idx="3">
                  <c:v>0</c:v>
                </c:pt>
                <c:pt idx="4">
                  <c:v>1</c:v>
                </c:pt>
              </c:numCache>
            </c:numRef>
          </c:xVal>
          <c:yVal>
            <c:numRef>
              <c:f>template!$K$17:$O$17</c:f>
              <c:numCache>
                <c:formatCode>0.00%</c:formatCode>
                <c:ptCount val="5"/>
                <c:pt idx="0">
                  <c:v>2.7700489477492325E-2</c:v>
                </c:pt>
                <c:pt idx="1">
                  <c:v>0.13812628076701527</c:v>
                </c:pt>
                <c:pt idx="2">
                  <c:v>0.11419778783175628</c:v>
                </c:pt>
                <c:pt idx="3" formatCode="0%">
                  <c:v>0.02</c:v>
                </c:pt>
                <c:pt idx="4" formatCode="0%">
                  <c:v>0.1</c:v>
                </c:pt>
              </c:numCache>
            </c:numRef>
          </c:yVal>
          <c:smooth val="1"/>
        </c:ser>
        <c:dLbls/>
        <c:axId val="74593792"/>
        <c:axId val="71754496"/>
      </c:scatterChart>
      <c:valAx>
        <c:axId val="74593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beta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71754496"/>
        <c:crosses val="autoZero"/>
        <c:crossBetween val="midCat"/>
      </c:valAx>
      <c:valAx>
        <c:axId val="71754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return</a:t>
                </a:r>
              </a:p>
            </c:rich>
          </c:tx>
          <c:layout/>
        </c:title>
        <c:numFmt formatCode="0.00%" sourceLinked="1"/>
        <c:majorTickMark val="none"/>
        <c:tickLblPos val="nextTo"/>
        <c:crossAx val="74593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18</xdr:row>
      <xdr:rowOff>95250</xdr:rowOff>
    </xdr:from>
    <xdr:to>
      <xdr:col>15</xdr:col>
      <xdr:colOff>342900</xdr:colOff>
      <xdr:row>32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>
      <selection activeCell="P12" sqref="P12"/>
    </sheetView>
  </sheetViews>
  <sheetFormatPr defaultRowHeight="15"/>
  <cols>
    <col min="1" max="1" width="10.7109375" style="4" customWidth="1"/>
    <col min="2" max="4" width="9.140625" style="4"/>
    <col min="5" max="5" width="9.140625" style="9"/>
    <col min="6" max="6" width="9.140625" style="4"/>
    <col min="7" max="7" width="13" style="4" customWidth="1"/>
    <col min="8" max="9" width="9.140625" style="4"/>
    <col min="10" max="10" width="18.28515625" customWidth="1"/>
    <col min="11" max="13" width="9.140625" style="4"/>
  </cols>
  <sheetData>
    <row r="1" spans="1:15">
      <c r="A1" s="2" t="s">
        <v>0</v>
      </c>
      <c r="B1" s="2" t="s">
        <v>1</v>
      </c>
      <c r="C1" s="2" t="s">
        <v>2</v>
      </c>
      <c r="D1" s="2" t="s">
        <v>3</v>
      </c>
      <c r="E1" s="1" t="s">
        <v>12</v>
      </c>
      <c r="F1" s="6" t="s">
        <v>4</v>
      </c>
      <c r="G1" s="6" t="s">
        <v>5</v>
      </c>
      <c r="H1" s="6" t="s">
        <v>6</v>
      </c>
      <c r="I1" s="6" t="s">
        <v>13</v>
      </c>
      <c r="J1" s="8"/>
      <c r="K1" s="7" t="s">
        <v>1</v>
      </c>
      <c r="L1" s="7" t="s">
        <v>2</v>
      </c>
      <c r="M1" s="7" t="s">
        <v>9</v>
      </c>
    </row>
    <row r="2" spans="1:15">
      <c r="A2" s="5">
        <v>42828</v>
      </c>
      <c r="B2" s="4">
        <v>74.069999999999993</v>
      </c>
      <c r="C2" s="4">
        <v>899.20001200000002</v>
      </c>
      <c r="D2" s="4">
        <v>140.679993</v>
      </c>
      <c r="E2" s="9">
        <v>2338.169922</v>
      </c>
      <c r="F2" s="3">
        <f>B2/B3-1</f>
        <v>2.7608184583568729E-2</v>
      </c>
      <c r="G2" s="3">
        <f t="shared" ref="G2:H2" si="0">C2/C3-1</f>
        <v>1.4280274228084533E-2</v>
      </c>
      <c r="H2" s="3">
        <f t="shared" si="0"/>
        <v>-2.0743497960643231E-2</v>
      </c>
      <c r="I2" s="3">
        <f>E2/E3-1</f>
        <v>-1.0390587670704554E-2</v>
      </c>
      <c r="J2" s="7" t="s">
        <v>7</v>
      </c>
      <c r="K2" s="16">
        <f>AVERAGE(F2:F61)</f>
        <v>7.0664109738505154E-3</v>
      </c>
      <c r="L2" s="16">
        <f>AVERAGE(G2:G61)</f>
        <v>2.5675574682271309E-2</v>
      </c>
      <c r="M2" s="16">
        <f>AVERAGE(H2:H61)</f>
        <v>1.2830123326662762E-2</v>
      </c>
    </row>
    <row r="3" spans="1:15">
      <c r="A3" s="5">
        <v>42795</v>
      </c>
      <c r="B3" s="4">
        <v>72.080001999999993</v>
      </c>
      <c r="C3" s="4">
        <v>886.53997800000002</v>
      </c>
      <c r="D3" s="4">
        <v>143.66000399999999</v>
      </c>
      <c r="E3" s="9">
        <v>2362.719971</v>
      </c>
      <c r="F3" s="3">
        <f t="shared" ref="F3:F61" si="1">B3/B4-1</f>
        <v>2.3685363211310984E-2</v>
      </c>
      <c r="G3" s="3">
        <f t="shared" ref="G3:G61" si="2">C3/C4-1</f>
        <v>4.9110102575525616E-2</v>
      </c>
      <c r="H3" s="3">
        <f t="shared" ref="H3:H61" si="3">D3/D4-1</f>
        <v>4.8689676301566509E-2</v>
      </c>
      <c r="I3" s="3">
        <f t="shared" ref="I3:I61" si="4">E3/E4-1</f>
        <v>-3.8919718808450021E-4</v>
      </c>
      <c r="J3" s="10" t="s">
        <v>8</v>
      </c>
      <c r="K3" s="17">
        <f>STDEV(F2:F61)</f>
        <v>4.6797745596640593E-2</v>
      </c>
      <c r="L3" s="17">
        <f>STDEV(G2:G61)</f>
        <v>7.7279618634487679E-2</v>
      </c>
      <c r="M3" s="17">
        <f>STDEV(H2:H61)</f>
        <v>7.01429571795157E-2</v>
      </c>
    </row>
    <row r="4" spans="1:15">
      <c r="A4" s="5">
        <v>42767</v>
      </c>
      <c r="B4" s="4">
        <v>70.412261999999998</v>
      </c>
      <c r="C4" s="4">
        <v>845.03997800000002</v>
      </c>
      <c r="D4" s="4">
        <v>136.990005</v>
      </c>
      <c r="E4" s="9">
        <v>2363.639893</v>
      </c>
      <c r="F4" s="3">
        <f t="shared" si="1"/>
        <v>6.2780940761397508E-2</v>
      </c>
      <c r="G4" s="3">
        <f t="shared" si="2"/>
        <v>2.6181569101412894E-2</v>
      </c>
      <c r="H4" s="3">
        <f t="shared" si="3"/>
        <v>0.13377779672511125</v>
      </c>
      <c r="I4" s="3">
        <f t="shared" si="4"/>
        <v>3.7198160337279074E-2</v>
      </c>
    </row>
    <row r="5" spans="1:15">
      <c r="A5" s="5">
        <v>42738</v>
      </c>
      <c r="B5" s="4">
        <v>66.252846000000005</v>
      </c>
      <c r="C5" s="4">
        <v>823.47997999999995</v>
      </c>
      <c r="D5" s="4">
        <v>120.826149</v>
      </c>
      <c r="E5" s="9">
        <v>2278.8701169999999</v>
      </c>
      <c r="F5" s="3">
        <f t="shared" si="1"/>
        <v>-3.4432944787866182E-2</v>
      </c>
      <c r="G5" s="3">
        <f t="shared" si="2"/>
        <v>9.8163662355899461E-2</v>
      </c>
      <c r="H5" s="3">
        <f t="shared" si="3"/>
        <v>4.7746487182022124E-2</v>
      </c>
      <c r="I5" s="3">
        <f t="shared" si="4"/>
        <v>1.7884358171464498E-2</v>
      </c>
      <c r="J5" s="14" t="s">
        <v>11</v>
      </c>
      <c r="K5" s="13" t="s">
        <v>1</v>
      </c>
      <c r="L5" s="13" t="s">
        <v>2</v>
      </c>
      <c r="M5" s="13" t="s">
        <v>9</v>
      </c>
    </row>
    <row r="6" spans="1:15">
      <c r="A6" s="5">
        <v>42705</v>
      </c>
      <c r="B6" s="4">
        <v>68.615478999999993</v>
      </c>
      <c r="C6" s="4">
        <v>749.86999500000002</v>
      </c>
      <c r="D6" s="4">
        <v>115.32002300000001</v>
      </c>
      <c r="E6" s="9">
        <v>2238.830078</v>
      </c>
      <c r="F6" s="3">
        <f t="shared" si="1"/>
        <v>-1.1575897440396332E-2</v>
      </c>
      <c r="G6" s="3">
        <f t="shared" si="2"/>
        <v>-9.3264051783514823E-4</v>
      </c>
      <c r="H6" s="3">
        <f t="shared" si="3"/>
        <v>4.7955142948795437E-2</v>
      </c>
      <c r="I6" s="3">
        <f t="shared" si="4"/>
        <v>1.8200762196895148E-2</v>
      </c>
      <c r="J6" s="13" t="s">
        <v>1</v>
      </c>
      <c r="K6" s="18">
        <v>1</v>
      </c>
      <c r="L6" s="18"/>
      <c r="M6" s="18"/>
    </row>
    <row r="7" spans="1:15">
      <c r="A7" s="5">
        <v>42675</v>
      </c>
      <c r="B7" s="4">
        <v>69.419066999999998</v>
      </c>
      <c r="C7" s="4">
        <v>750.57000700000003</v>
      </c>
      <c r="D7" s="4">
        <v>110.0429</v>
      </c>
      <c r="E7" s="9">
        <v>2198.8100589999999</v>
      </c>
      <c r="F7" s="3">
        <f t="shared" si="1"/>
        <v>5.8554411265707706E-3</v>
      </c>
      <c r="G7" s="3">
        <f t="shared" si="2"/>
        <v>-4.9694866744493638E-2</v>
      </c>
      <c r="H7" s="3">
        <f t="shared" si="3"/>
        <v>-2.1600889761367537E-2</v>
      </c>
      <c r="I7" s="3">
        <f t="shared" si="4"/>
        <v>3.4174522187570444E-2</v>
      </c>
      <c r="J7" s="13" t="s">
        <v>2</v>
      </c>
      <c r="K7" s="18">
        <f>CORREL(F2:F61,G2:G61)</f>
        <v>-6.6920837560717344E-2</v>
      </c>
      <c r="L7" s="18">
        <v>1</v>
      </c>
      <c r="M7" s="18"/>
    </row>
    <row r="8" spans="1:15">
      <c r="A8" s="5">
        <v>42646</v>
      </c>
      <c r="B8" s="4">
        <v>69.014954000000003</v>
      </c>
      <c r="C8" s="4">
        <v>789.82000700000003</v>
      </c>
      <c r="D8" s="4">
        <v>112.472404</v>
      </c>
      <c r="E8" s="9">
        <v>2126.1499020000001</v>
      </c>
      <c r="F8" s="3">
        <f t="shared" si="1"/>
        <v>-2.911820155798106E-2</v>
      </c>
      <c r="G8" s="3">
        <f t="shared" si="2"/>
        <v>-5.6717334217236903E-2</v>
      </c>
      <c r="H8" s="3">
        <f t="shared" si="3"/>
        <v>4.3343328688598692E-3</v>
      </c>
      <c r="I8" s="3">
        <f t="shared" si="4"/>
        <v>-1.9425679279557517E-2</v>
      </c>
      <c r="J8" s="13" t="s">
        <v>9</v>
      </c>
      <c r="K8" s="18">
        <f>CORREL(F2:F61,H2:H61)</f>
        <v>0.1504636811567919</v>
      </c>
      <c r="L8" s="18">
        <f>CORREL(G2:G61,H2:H61)</f>
        <v>0.31038777013924934</v>
      </c>
      <c r="M8" s="18">
        <v>1</v>
      </c>
    </row>
    <row r="9" spans="1:15">
      <c r="A9" s="5">
        <v>42614</v>
      </c>
      <c r="B9" s="4">
        <v>71.084816000000004</v>
      </c>
      <c r="C9" s="4">
        <v>837.30999799999995</v>
      </c>
      <c r="D9" s="4">
        <v>111.987015</v>
      </c>
      <c r="E9" s="9">
        <v>2168.2700199999999</v>
      </c>
      <c r="F9" s="3">
        <f t="shared" si="1"/>
        <v>9.518512460218842E-3</v>
      </c>
      <c r="G9" s="3">
        <f t="shared" si="2"/>
        <v>8.8603187103185155E-2</v>
      </c>
      <c r="H9" s="3">
        <f t="shared" si="3"/>
        <v>6.5504244985393534E-2</v>
      </c>
      <c r="I9" s="3">
        <f t="shared" si="4"/>
        <v>-1.2344508443253854E-3</v>
      </c>
    </row>
    <row r="10" spans="1:15">
      <c r="A10" s="5">
        <v>42583</v>
      </c>
      <c r="B10" s="4">
        <v>70.414574000000002</v>
      </c>
      <c r="C10" s="4">
        <v>769.15997300000004</v>
      </c>
      <c r="D10" s="4">
        <v>105.10236399999999</v>
      </c>
      <c r="E10" s="9">
        <v>2170.9499510000001</v>
      </c>
      <c r="F10" s="3">
        <f t="shared" si="1"/>
        <v>-1.4265483912481614E-2</v>
      </c>
      <c r="G10" s="3">
        <f t="shared" si="2"/>
        <v>1.363974516318911E-2</v>
      </c>
      <c r="H10" s="3">
        <f t="shared" si="3"/>
        <v>2.365193453640857E-2</v>
      </c>
      <c r="I10" s="3">
        <f t="shared" si="4"/>
        <v>-1.2192431360480427E-3</v>
      </c>
      <c r="J10" s="11"/>
      <c r="K10" s="12" t="s">
        <v>1</v>
      </c>
      <c r="L10" s="12" t="s">
        <v>2</v>
      </c>
      <c r="M10" s="12" t="s">
        <v>9</v>
      </c>
    </row>
    <row r="11" spans="1:15">
      <c r="A11" s="5">
        <v>42552</v>
      </c>
      <c r="B11" s="4">
        <v>71.433609000000004</v>
      </c>
      <c r="C11" s="4">
        <v>758.80999799999995</v>
      </c>
      <c r="D11" s="4">
        <v>102.67392700000001</v>
      </c>
      <c r="E11" s="9">
        <v>2173.6000979999999</v>
      </c>
      <c r="F11" s="3">
        <f t="shared" si="1"/>
        <v>-6.8468456470316408E-4</v>
      </c>
      <c r="G11" s="3">
        <f t="shared" si="2"/>
        <v>6.0353264723968403E-2</v>
      </c>
      <c r="H11" s="3">
        <f t="shared" si="3"/>
        <v>9.0062736672425148E-2</v>
      </c>
      <c r="I11" s="3">
        <f t="shared" si="4"/>
        <v>3.5609801125254359E-2</v>
      </c>
      <c r="J11" s="12" t="s">
        <v>14</v>
      </c>
      <c r="K11" s="19">
        <f>SLOPE(F2:F61,I2:I61)</f>
        <v>9.6256118468654062E-2</v>
      </c>
      <c r="L11" s="19">
        <f>SLOPE(G2:G61,I2:I61)</f>
        <v>1.4765785095876911</v>
      </c>
      <c r="M11" s="19">
        <f>SLOPE(H2:H61,I2:I61)</f>
        <v>1.1774723478969535</v>
      </c>
    </row>
    <row r="12" spans="1:15">
      <c r="A12" s="5">
        <v>42522</v>
      </c>
      <c r="B12" s="4">
        <v>71.482551999999998</v>
      </c>
      <c r="C12" s="4">
        <v>715.61999500000002</v>
      </c>
      <c r="D12" s="4">
        <v>94.190842000000004</v>
      </c>
      <c r="E12" s="9">
        <v>2098.860107</v>
      </c>
      <c r="F12" s="3">
        <f t="shared" si="1"/>
        <v>3.1647425979306032E-2</v>
      </c>
      <c r="G12" s="3">
        <f t="shared" si="2"/>
        <v>-9.9198705270371335E-3</v>
      </c>
      <c r="H12" s="3">
        <f t="shared" si="3"/>
        <v>-4.2659694654368918E-2</v>
      </c>
      <c r="I12" s="3">
        <f t="shared" si="4"/>
        <v>9.1092112097812539E-4</v>
      </c>
    </row>
    <row r="13" spans="1:15">
      <c r="A13" s="5">
        <v>42492</v>
      </c>
      <c r="B13" s="4">
        <v>69.289710999999997</v>
      </c>
      <c r="C13" s="4">
        <v>722.78997800000002</v>
      </c>
      <c r="D13" s="4">
        <v>98.388046000000003</v>
      </c>
      <c r="E13" s="9">
        <v>2096.9499510000001</v>
      </c>
      <c r="F13" s="3">
        <f t="shared" si="1"/>
        <v>6.6221313906819956E-2</v>
      </c>
      <c r="G13" s="3">
        <f t="shared" si="2"/>
        <v>9.5817020289786781E-2</v>
      </c>
      <c r="H13" s="3">
        <f t="shared" si="3"/>
        <v>7.1772924203735267E-2</v>
      </c>
      <c r="I13" s="3">
        <f t="shared" si="4"/>
        <v>1.5324602357572603E-2</v>
      </c>
      <c r="J13" s="9" t="s">
        <v>15</v>
      </c>
    </row>
    <row r="14" spans="1:15">
      <c r="A14" s="5">
        <v>42461</v>
      </c>
      <c r="B14" s="4">
        <v>64.986237000000003</v>
      </c>
      <c r="C14" s="4">
        <v>659.59002699999996</v>
      </c>
      <c r="D14" s="4">
        <v>91.799339000000003</v>
      </c>
      <c r="E14" s="9">
        <v>2065.3000489999999</v>
      </c>
      <c r="F14" s="3">
        <f t="shared" si="1"/>
        <v>-2.3652974365778179E-2</v>
      </c>
      <c r="G14" s="3">
        <f t="shared" si="2"/>
        <v>0.11109428329220705</v>
      </c>
      <c r="H14" s="3">
        <f t="shared" si="3"/>
        <v>-0.13992105767610996</v>
      </c>
      <c r="I14" s="3">
        <f t="shared" si="4"/>
        <v>2.6993984808731941E-3</v>
      </c>
      <c r="J14" s="9" t="s">
        <v>16</v>
      </c>
    </row>
    <row r="15" spans="1:15">
      <c r="A15" s="5">
        <v>42430</v>
      </c>
      <c r="B15" s="4">
        <v>66.560592999999997</v>
      </c>
      <c r="C15" s="4">
        <v>593.64001499999995</v>
      </c>
      <c r="D15" s="4">
        <v>106.73362</v>
      </c>
      <c r="E15" s="9">
        <v>2059.73999</v>
      </c>
      <c r="F15" s="3">
        <f t="shared" si="1"/>
        <v>4.0051728986997492E-2</v>
      </c>
      <c r="G15" s="3">
        <f t="shared" si="2"/>
        <v>7.4422633590724763E-2</v>
      </c>
      <c r="H15" s="3">
        <f t="shared" si="3"/>
        <v>0.12721057077914111</v>
      </c>
      <c r="I15" s="3">
        <f t="shared" si="4"/>
        <v>6.5991114577365062E-2</v>
      </c>
      <c r="J15" s="11"/>
      <c r="K15" s="12" t="s">
        <v>1</v>
      </c>
      <c r="L15" s="12" t="s">
        <v>2</v>
      </c>
      <c r="M15" s="12" t="s">
        <v>9</v>
      </c>
      <c r="N15" s="12" t="s">
        <v>18</v>
      </c>
      <c r="O15" s="12" t="s">
        <v>19</v>
      </c>
    </row>
    <row r="16" spans="1:15">
      <c r="A16" s="5">
        <v>42401</v>
      </c>
      <c r="B16" s="4">
        <v>63.997387000000003</v>
      </c>
      <c r="C16" s="4">
        <v>552.52002000000005</v>
      </c>
      <c r="D16" s="4">
        <v>94.688271</v>
      </c>
      <c r="E16" s="9">
        <v>1932.2299800000001</v>
      </c>
      <c r="F16" s="3">
        <f t="shared" si="1"/>
        <v>-3.0145266034931062E-4</v>
      </c>
      <c r="G16" s="3">
        <f t="shared" si="2"/>
        <v>-5.8739318568994836E-2</v>
      </c>
      <c r="H16" s="3">
        <f t="shared" si="3"/>
        <v>-1.2875177824747119E-3</v>
      </c>
      <c r="I16" s="3">
        <f t="shared" si="4"/>
        <v>-4.1283604302990717E-3</v>
      </c>
      <c r="J16" s="12" t="s">
        <v>14</v>
      </c>
      <c r="K16" s="19">
        <v>9.6256118468654062E-2</v>
      </c>
      <c r="L16" s="19">
        <v>1.4765785095876911</v>
      </c>
      <c r="M16" s="19">
        <v>1.1774723478969535</v>
      </c>
      <c r="N16" s="19">
        <v>0</v>
      </c>
      <c r="O16" s="19">
        <v>1</v>
      </c>
    </row>
    <row r="17" spans="1:15">
      <c r="A17" s="5">
        <v>42373</v>
      </c>
      <c r="B17" s="4">
        <v>64.016684999999995</v>
      </c>
      <c r="C17" s="4">
        <v>587</v>
      </c>
      <c r="D17" s="4">
        <v>94.810340999999994</v>
      </c>
      <c r="E17" s="9">
        <v>1940.23999</v>
      </c>
      <c r="F17" s="3">
        <f t="shared" si="1"/>
        <v>8.2544852813540404E-2</v>
      </c>
      <c r="G17" s="3">
        <f t="shared" si="2"/>
        <v>-0.13151550256294287</v>
      </c>
      <c r="H17" s="3">
        <f t="shared" si="3"/>
        <v>-7.5242364683284824E-2</v>
      </c>
      <c r="I17" s="3">
        <f t="shared" si="4"/>
        <v>-5.073532197294639E-2</v>
      </c>
      <c r="J17" s="12" t="s">
        <v>17</v>
      </c>
      <c r="K17" s="20">
        <f>2%+K11*(10%-2%)</f>
        <v>2.7700489477492325E-2</v>
      </c>
      <c r="L17" s="20">
        <f>2%+L11*(10%-2%)</f>
        <v>0.13812628076701527</v>
      </c>
      <c r="M17" s="20">
        <f>2%+M11*(10%-2%)</f>
        <v>0.11419778783175628</v>
      </c>
      <c r="N17" s="22">
        <v>0.02</v>
      </c>
      <c r="O17" s="22">
        <v>0.1</v>
      </c>
    </row>
    <row r="18" spans="1:15">
      <c r="A18" s="5">
        <v>42339</v>
      </c>
      <c r="B18" s="4">
        <v>59.135365</v>
      </c>
      <c r="C18" s="4">
        <v>675.89001499999995</v>
      </c>
      <c r="D18" s="4">
        <v>102.524529</v>
      </c>
      <c r="E18" s="9">
        <v>2043.9399410000001</v>
      </c>
      <c r="F18" s="3">
        <f t="shared" si="1"/>
        <v>5.0534566637491452E-2</v>
      </c>
      <c r="G18" s="3">
        <f t="shared" si="2"/>
        <v>1.6681749699429815E-2</v>
      </c>
      <c r="H18" s="3">
        <f t="shared" si="3"/>
        <v>-0.11022822028502033</v>
      </c>
      <c r="I18" s="3">
        <f t="shared" si="4"/>
        <v>-1.7530185176314439E-2</v>
      </c>
      <c r="J18" s="15"/>
      <c r="K18" s="21"/>
      <c r="L18" s="21"/>
      <c r="M18" s="21" t="s">
        <v>10</v>
      </c>
    </row>
    <row r="19" spans="1:15">
      <c r="A19" s="5">
        <v>42310</v>
      </c>
      <c r="B19" s="4">
        <v>56.290737</v>
      </c>
      <c r="C19" s="4">
        <v>664.79998799999998</v>
      </c>
      <c r="D19" s="4">
        <v>115.225647</v>
      </c>
      <c r="E19" s="9">
        <v>2080.4099120000001</v>
      </c>
      <c r="F19" s="3">
        <f t="shared" si="1"/>
        <v>2.7952453447867898E-2</v>
      </c>
      <c r="G19" s="3">
        <f t="shared" si="2"/>
        <v>6.2150443374962894E-2</v>
      </c>
      <c r="H19" s="3">
        <f t="shared" si="3"/>
        <v>-5.8042157046832576E-3</v>
      </c>
      <c r="I19" s="3">
        <f t="shared" si="4"/>
        <v>5.0486926072412786E-4</v>
      </c>
    </row>
    <row r="20" spans="1:15">
      <c r="A20" s="5">
        <v>42278</v>
      </c>
      <c r="B20" s="4">
        <v>54.760058999999998</v>
      </c>
      <c r="C20" s="4">
        <v>625.90002400000003</v>
      </c>
      <c r="D20" s="4">
        <v>115.898346</v>
      </c>
      <c r="E20" s="9">
        <v>2079.360107</v>
      </c>
      <c r="F20" s="3">
        <f t="shared" si="1"/>
        <v>-0.11721151793977891</v>
      </c>
      <c r="G20" s="3">
        <f t="shared" si="2"/>
        <v>0.22272364308571246</v>
      </c>
      <c r="H20" s="3">
        <f t="shared" si="3"/>
        <v>8.3408845857531277E-2</v>
      </c>
      <c r="I20" s="3">
        <f t="shared" si="4"/>
        <v>8.2983117760394132E-2</v>
      </c>
    </row>
    <row r="21" spans="1:15">
      <c r="A21" s="5">
        <v>42248</v>
      </c>
      <c r="B21" s="4">
        <v>62.030780999999998</v>
      </c>
      <c r="C21" s="4">
        <v>511.89001500000001</v>
      </c>
      <c r="D21" s="4">
        <v>106.975632</v>
      </c>
      <c r="E21" s="9">
        <v>1920.030029</v>
      </c>
      <c r="F21" s="3">
        <f t="shared" si="1"/>
        <v>1.6992823899251164E-3</v>
      </c>
      <c r="G21" s="3">
        <f t="shared" si="2"/>
        <v>-1.949735753775439E-3</v>
      </c>
      <c r="H21" s="3">
        <f t="shared" si="3"/>
        <v>-2.1816235711789034E-2</v>
      </c>
      <c r="I21" s="3">
        <f t="shared" si="4"/>
        <v>-2.6442831573227132E-2</v>
      </c>
    </row>
    <row r="22" spans="1:15">
      <c r="A22" s="5">
        <v>42219</v>
      </c>
      <c r="B22" s="4">
        <v>61.925552000000003</v>
      </c>
      <c r="C22" s="4">
        <v>512.89001499999995</v>
      </c>
      <c r="D22" s="4">
        <v>109.36148799999999</v>
      </c>
      <c r="E22" s="9">
        <v>1972.1800539999999</v>
      </c>
      <c r="F22" s="3">
        <f t="shared" si="1"/>
        <v>-9.4581862404455652E-2</v>
      </c>
      <c r="G22" s="3">
        <f t="shared" si="2"/>
        <v>-4.3383396360717308E-2</v>
      </c>
      <c r="H22" s="3">
        <f t="shared" si="3"/>
        <v>-6.6196215616970977E-2</v>
      </c>
      <c r="I22" s="3">
        <f t="shared" si="4"/>
        <v>-6.2580818167202845E-2</v>
      </c>
    </row>
    <row r="23" spans="1:15">
      <c r="A23" s="5">
        <v>42186</v>
      </c>
      <c r="B23" s="4">
        <v>68.394424000000001</v>
      </c>
      <c r="C23" s="4">
        <v>536.15002400000003</v>
      </c>
      <c r="D23" s="4">
        <v>117.113991</v>
      </c>
      <c r="E23" s="9">
        <v>2103.8400879999999</v>
      </c>
      <c r="F23" s="3">
        <f t="shared" si="1"/>
        <v>1.4803435318462954E-2</v>
      </c>
      <c r="G23" s="3">
        <f t="shared" si="2"/>
        <v>0.23511260093632758</v>
      </c>
      <c r="H23" s="3">
        <f t="shared" si="3"/>
        <v>-3.2926703783917155E-2</v>
      </c>
      <c r="I23" s="3">
        <f t="shared" si="4"/>
        <v>1.9742029696721453E-2</v>
      </c>
    </row>
    <row r="24" spans="1:15">
      <c r="A24" s="5">
        <v>42156</v>
      </c>
      <c r="B24" s="4">
        <v>67.396720999999999</v>
      </c>
      <c r="C24" s="4">
        <v>434.08999599999999</v>
      </c>
      <c r="D24" s="4">
        <v>121.101463</v>
      </c>
      <c r="E24" s="9">
        <v>2063.110107</v>
      </c>
      <c r="F24" s="3">
        <f t="shared" si="1"/>
        <v>-4.4971043997901416E-2</v>
      </c>
      <c r="G24" s="3">
        <f t="shared" si="2"/>
        <v>1.1322565700095044E-2</v>
      </c>
      <c r="H24" s="3">
        <f t="shared" si="3"/>
        <v>-3.7227483018360763E-2</v>
      </c>
      <c r="I24" s="3">
        <f t="shared" si="4"/>
        <v>-2.1011672375900514E-2</v>
      </c>
    </row>
    <row r="25" spans="1:15">
      <c r="A25" s="5">
        <v>42125</v>
      </c>
      <c r="B25" s="4">
        <v>70.570342999999994</v>
      </c>
      <c r="C25" s="4">
        <v>429.23001099999999</v>
      </c>
      <c r="D25" s="4">
        <v>125.784088</v>
      </c>
      <c r="E25" s="9">
        <v>2107.389893</v>
      </c>
      <c r="F25" s="3">
        <f t="shared" si="1"/>
        <v>-4.2425123592300995E-2</v>
      </c>
      <c r="G25" s="3">
        <f t="shared" si="2"/>
        <v>1.7663265251228744E-2</v>
      </c>
      <c r="H25" s="3">
        <f t="shared" si="3"/>
        <v>4.5339126186556999E-2</v>
      </c>
      <c r="I25" s="3">
        <f t="shared" si="4"/>
        <v>1.0491382393316817E-2</v>
      </c>
    </row>
    <row r="26" spans="1:15">
      <c r="A26" s="5">
        <v>42095</v>
      </c>
      <c r="B26" s="4">
        <v>73.696944999999999</v>
      </c>
      <c r="C26" s="4">
        <v>421.77999899999998</v>
      </c>
      <c r="D26" s="4">
        <v>120.32849899999999</v>
      </c>
      <c r="E26" s="9">
        <v>2085.51001</v>
      </c>
      <c r="F26" s="3">
        <f t="shared" si="1"/>
        <v>-5.106379450098153E-2</v>
      </c>
      <c r="G26" s="3">
        <f t="shared" si="2"/>
        <v>0.13351247567569224</v>
      </c>
      <c r="H26" s="3">
        <f t="shared" si="3"/>
        <v>5.786382216398156E-3</v>
      </c>
      <c r="I26" s="3">
        <f t="shared" si="4"/>
        <v>8.5208197301247512E-3</v>
      </c>
    </row>
    <row r="27" spans="1:15">
      <c r="A27" s="5">
        <v>42065</v>
      </c>
      <c r="B27" s="4">
        <v>77.662696999999994</v>
      </c>
      <c r="C27" s="4">
        <v>372.10000600000001</v>
      </c>
      <c r="D27" s="4">
        <v>119.63623800000001</v>
      </c>
      <c r="E27" s="9">
        <v>2067.889893</v>
      </c>
      <c r="F27" s="3">
        <f t="shared" si="1"/>
        <v>-1.413052511873536E-2</v>
      </c>
      <c r="G27" s="3">
        <f t="shared" si="2"/>
        <v>-2.1201593842575805E-2</v>
      </c>
      <c r="H27" s="3">
        <f t="shared" si="3"/>
        <v>-3.1371687049765784E-2</v>
      </c>
      <c r="I27" s="3">
        <f t="shared" si="4"/>
        <v>-1.739610691375626E-2</v>
      </c>
    </row>
    <row r="28" spans="1:15">
      <c r="A28" s="5">
        <v>42037</v>
      </c>
      <c r="B28" s="4">
        <v>78.775841</v>
      </c>
      <c r="C28" s="4">
        <v>380.16000400000001</v>
      </c>
      <c r="D28" s="4">
        <v>123.510986</v>
      </c>
      <c r="E28" s="9">
        <v>2104.5</v>
      </c>
      <c r="F28" s="3">
        <f t="shared" si="1"/>
        <v>-1.2355844985591946E-2</v>
      </c>
      <c r="G28" s="3">
        <f t="shared" si="2"/>
        <v>7.229290912558306E-2</v>
      </c>
      <c r="H28" s="3">
        <f t="shared" si="3"/>
        <v>0.10077653010236598</v>
      </c>
      <c r="I28" s="3">
        <f t="shared" si="4"/>
        <v>5.4892511014553946E-2</v>
      </c>
    </row>
    <row r="29" spans="1:15">
      <c r="A29" s="5">
        <v>42006</v>
      </c>
      <c r="B29" s="4">
        <v>79.761359999999996</v>
      </c>
      <c r="C29" s="4">
        <v>354.52999899999998</v>
      </c>
      <c r="D29" s="4">
        <v>112.203506</v>
      </c>
      <c r="E29" s="9">
        <v>1994.98999</v>
      </c>
      <c r="F29" s="3">
        <f t="shared" si="1"/>
        <v>-1.0479692433153387E-2</v>
      </c>
      <c r="G29" s="3">
        <f t="shared" si="2"/>
        <v>0.14235537988035341</v>
      </c>
      <c r="H29" s="3">
        <f t="shared" si="3"/>
        <v>6.1424183359176876E-2</v>
      </c>
      <c r="I29" s="3">
        <f t="shared" si="4"/>
        <v>-3.1040805790470194E-2</v>
      </c>
    </row>
    <row r="30" spans="1:15">
      <c r="A30" s="5">
        <v>41974</v>
      </c>
      <c r="B30" s="4">
        <v>80.606087000000002</v>
      </c>
      <c r="C30" s="4">
        <v>310.35000600000001</v>
      </c>
      <c r="D30" s="4">
        <v>105.710335</v>
      </c>
      <c r="E30" s="9">
        <v>2058.8999020000001</v>
      </c>
      <c r="F30" s="3">
        <f t="shared" si="1"/>
        <v>-1.3482123100300947E-2</v>
      </c>
      <c r="G30" s="3">
        <f t="shared" si="2"/>
        <v>-8.3540065399536401E-2</v>
      </c>
      <c r="H30" s="3">
        <f t="shared" si="3"/>
        <v>-7.1891059126717449E-2</v>
      </c>
      <c r="I30" s="3">
        <f t="shared" si="4"/>
        <v>-4.1885878779204244E-3</v>
      </c>
    </row>
    <row r="31" spans="1:15">
      <c r="A31" s="5">
        <v>41946</v>
      </c>
      <c r="B31" s="4">
        <v>81.707679999999996</v>
      </c>
      <c r="C31" s="4">
        <v>338.64001500000001</v>
      </c>
      <c r="D31" s="4">
        <v>113.898628</v>
      </c>
      <c r="E31" s="9">
        <v>2067.5600589999999</v>
      </c>
      <c r="F31" s="3">
        <f t="shared" si="1"/>
        <v>0.14776454602846312</v>
      </c>
      <c r="G31" s="3">
        <f t="shared" si="2"/>
        <v>0.10862314207296619</v>
      </c>
      <c r="H31" s="3">
        <f t="shared" si="3"/>
        <v>0.10597879627643625</v>
      </c>
      <c r="I31" s="3">
        <f t="shared" si="4"/>
        <v>2.4533588760364822E-2</v>
      </c>
    </row>
    <row r="32" spans="1:15">
      <c r="A32" s="5">
        <v>41913</v>
      </c>
      <c r="B32" s="4">
        <v>71.188537999999994</v>
      </c>
      <c r="C32" s="4">
        <v>305.459991</v>
      </c>
      <c r="D32" s="4">
        <v>102.984459</v>
      </c>
      <c r="E32" s="9">
        <v>2018.0500489999999</v>
      </c>
      <c r="F32" s="3">
        <f t="shared" si="1"/>
        <v>-2.6154177275041768E-3</v>
      </c>
      <c r="G32" s="3">
        <f t="shared" si="2"/>
        <v>-5.2660993966871406E-2</v>
      </c>
      <c r="H32" s="3">
        <f t="shared" si="3"/>
        <v>7.1960280022456802E-2</v>
      </c>
      <c r="I32" s="3">
        <f t="shared" si="4"/>
        <v>2.3201460786772321E-2</v>
      </c>
    </row>
    <row r="33" spans="1:9">
      <c r="A33" s="5">
        <v>41884</v>
      </c>
      <c r="B33" s="4">
        <v>71.375214</v>
      </c>
      <c r="C33" s="4">
        <v>322.44000199999999</v>
      </c>
      <c r="D33" s="4">
        <v>96.071151999999998</v>
      </c>
      <c r="E33" s="9">
        <v>1972.290039</v>
      </c>
      <c r="F33" s="3">
        <f t="shared" si="1"/>
        <v>1.2847666280387804E-2</v>
      </c>
      <c r="G33" s="3">
        <f t="shared" si="2"/>
        <v>-4.8961793768711237E-2</v>
      </c>
      <c r="H33" s="3">
        <f t="shared" si="3"/>
        <v>-1.7073183932499791E-2</v>
      </c>
      <c r="I33" s="3">
        <f t="shared" si="4"/>
        <v>-1.5513837223063764E-2</v>
      </c>
    </row>
    <row r="34" spans="1:9">
      <c r="A34" s="5">
        <v>41852</v>
      </c>
      <c r="B34" s="4">
        <v>70.469841000000002</v>
      </c>
      <c r="C34" s="4">
        <v>339.040009</v>
      </c>
      <c r="D34" s="4">
        <v>97.739883000000006</v>
      </c>
      <c r="E34" s="9">
        <v>2003.369995</v>
      </c>
      <c r="F34" s="3">
        <f t="shared" si="1"/>
        <v>3.2853976323099277E-2</v>
      </c>
      <c r="G34" s="3">
        <f t="shared" si="2"/>
        <v>8.3229559514027995E-2</v>
      </c>
      <c r="H34" s="3">
        <f t="shared" si="3"/>
        <v>7.7508863992752808E-2</v>
      </c>
      <c r="I34" s="3">
        <f t="shared" si="4"/>
        <v>3.7655295489735119E-2</v>
      </c>
    </row>
    <row r="35" spans="1:9">
      <c r="A35" s="5">
        <v>41821</v>
      </c>
      <c r="B35" s="4">
        <v>68.228271000000007</v>
      </c>
      <c r="C35" s="4">
        <v>312.98998999999998</v>
      </c>
      <c r="D35" s="4">
        <v>90.709121999999994</v>
      </c>
      <c r="E35" s="9">
        <v>1930.670044</v>
      </c>
      <c r="F35" s="3">
        <f t="shared" si="1"/>
        <v>-1.9848182229134093E-2</v>
      </c>
      <c r="G35" s="3">
        <f t="shared" si="2"/>
        <v>-3.6301524220400005E-2</v>
      </c>
      <c r="H35" s="3">
        <f t="shared" si="3"/>
        <v>2.8731287932777905E-2</v>
      </c>
      <c r="I35" s="3">
        <f t="shared" si="4"/>
        <v>-1.5079830581919862E-2</v>
      </c>
    </row>
    <row r="36" spans="1:9">
      <c r="A36" s="5">
        <v>41792</v>
      </c>
      <c r="B36" s="4">
        <v>69.609900999999994</v>
      </c>
      <c r="C36" s="4">
        <v>324.77999899999998</v>
      </c>
      <c r="D36" s="4">
        <v>88.175719999999998</v>
      </c>
      <c r="E36" s="9">
        <v>1960.2299800000001</v>
      </c>
      <c r="F36" s="3">
        <f t="shared" si="1"/>
        <v>-2.2143995815821271E-2</v>
      </c>
      <c r="G36" s="3">
        <f t="shared" si="2"/>
        <v>3.9129775938433253E-2</v>
      </c>
      <c r="H36" s="3">
        <f t="shared" si="3"/>
        <v>2.7661867543386398E-2</v>
      </c>
      <c r="I36" s="3">
        <f t="shared" si="4"/>
        <v>1.9058331658920569E-2</v>
      </c>
    </row>
    <row r="37" spans="1:9">
      <c r="A37" s="5">
        <v>41760</v>
      </c>
      <c r="B37" s="4">
        <v>71.186249000000004</v>
      </c>
      <c r="C37" s="4">
        <v>312.54998799999998</v>
      </c>
      <c r="D37" s="4">
        <v>85.802268999999995</v>
      </c>
      <c r="E37" s="9">
        <v>1923.5699460000001</v>
      </c>
      <c r="F37" s="3">
        <f t="shared" si="1"/>
        <v>-3.0920914868661886E-2</v>
      </c>
      <c r="G37" s="3">
        <f t="shared" si="2"/>
        <v>2.7685472862172933E-2</v>
      </c>
      <c r="H37" s="3">
        <f t="shared" si="3"/>
        <v>7.8709326489183384E-2</v>
      </c>
      <c r="I37" s="3">
        <f t="shared" si="4"/>
        <v>2.1030280012996005E-2</v>
      </c>
    </row>
    <row r="38" spans="1:9">
      <c r="A38" s="5">
        <v>41730</v>
      </c>
      <c r="B38" s="4">
        <v>73.457626000000005</v>
      </c>
      <c r="C38" s="4">
        <v>304.13000499999998</v>
      </c>
      <c r="D38" s="4">
        <v>79.541602999999995</v>
      </c>
      <c r="E38" s="9">
        <v>1883.9499510000001</v>
      </c>
      <c r="F38" s="3">
        <f t="shared" si="1"/>
        <v>4.2915085312955625E-2</v>
      </c>
      <c r="G38" s="3">
        <f t="shared" si="2"/>
        <v>-9.5846807025698144E-2</v>
      </c>
      <c r="H38" s="3">
        <f t="shared" si="3"/>
        <v>9.9396380800342632E-2</v>
      </c>
      <c r="I38" s="3">
        <f t="shared" si="4"/>
        <v>6.2007889650528281E-3</v>
      </c>
    </row>
    <row r="39" spans="1:9">
      <c r="A39" s="5">
        <v>41701</v>
      </c>
      <c r="B39" s="4">
        <v>70.434905999999998</v>
      </c>
      <c r="C39" s="4">
        <v>336.36999500000002</v>
      </c>
      <c r="D39" s="4">
        <v>72.350250000000003</v>
      </c>
      <c r="E39" s="9">
        <v>1872.339966</v>
      </c>
      <c r="F39" s="3">
        <f t="shared" si="1"/>
        <v>2.9760279937273593E-2</v>
      </c>
      <c r="G39" s="3">
        <f t="shared" si="2"/>
        <v>-7.1057748063113824E-2</v>
      </c>
      <c r="H39" s="3">
        <f t="shared" si="3"/>
        <v>1.9952830551754674E-2</v>
      </c>
      <c r="I39" s="3">
        <f t="shared" si="4"/>
        <v>6.9321656079357474E-3</v>
      </c>
    </row>
    <row r="40" spans="1:9">
      <c r="A40" s="5">
        <v>41673</v>
      </c>
      <c r="B40" s="4">
        <v>68.399322999999995</v>
      </c>
      <c r="C40" s="4">
        <v>362.10000600000001</v>
      </c>
      <c r="D40" s="4">
        <v>70.934898000000004</v>
      </c>
      <c r="E40" s="9">
        <v>1859.4499510000001</v>
      </c>
      <c r="F40" s="3">
        <f t="shared" si="1"/>
        <v>2.6777901444341445E-4</v>
      </c>
      <c r="G40" s="3">
        <f t="shared" si="2"/>
        <v>9.5068275697296478E-3</v>
      </c>
      <c r="H40" s="3">
        <f t="shared" si="3"/>
        <v>5.7510921180773389E-2</v>
      </c>
      <c r="I40" s="3">
        <f t="shared" si="4"/>
        <v>4.3117029976595278E-2</v>
      </c>
    </row>
    <row r="41" spans="1:9">
      <c r="A41" s="5">
        <v>41641</v>
      </c>
      <c r="B41" s="4">
        <v>68.381011999999998</v>
      </c>
      <c r="C41" s="4">
        <v>358.69000199999999</v>
      </c>
      <c r="D41" s="4">
        <v>67.077224999999999</v>
      </c>
      <c r="E41" s="9">
        <v>1782.589966</v>
      </c>
      <c r="F41" s="3">
        <f t="shared" si="1"/>
        <v>-5.0959421690599638E-2</v>
      </c>
      <c r="G41" s="3">
        <f t="shared" si="2"/>
        <v>-0.10055419166732438</v>
      </c>
      <c r="H41" s="3">
        <f t="shared" si="3"/>
        <v>-0.10769674524377237</v>
      </c>
      <c r="I41" s="3">
        <f t="shared" si="4"/>
        <v>-3.5582905675162646E-2</v>
      </c>
    </row>
    <row r="42" spans="1:9">
      <c r="A42" s="5">
        <v>41610</v>
      </c>
      <c r="B42" s="4">
        <v>72.052779999999998</v>
      </c>
      <c r="C42" s="4">
        <v>398.790009</v>
      </c>
      <c r="D42" s="4">
        <v>75.173125999999996</v>
      </c>
      <c r="E42" s="9">
        <v>1848.3599850000001</v>
      </c>
      <c r="F42" s="3">
        <f t="shared" si="1"/>
        <v>-2.298404740274107E-2</v>
      </c>
      <c r="G42" s="3">
        <f t="shared" si="2"/>
        <v>1.3134530932555899E-2</v>
      </c>
      <c r="H42" s="3">
        <f t="shared" si="3"/>
        <v>8.9017618165607715E-3</v>
      </c>
      <c r="I42" s="3">
        <f t="shared" si="4"/>
        <v>2.356279155049279E-2</v>
      </c>
    </row>
    <row r="43" spans="1:9">
      <c r="A43" s="5">
        <v>41579</v>
      </c>
      <c r="B43" s="4">
        <v>73.747803000000005</v>
      </c>
      <c r="C43" s="4">
        <v>393.61999500000002</v>
      </c>
      <c r="D43" s="4">
        <v>74.509856999999997</v>
      </c>
      <c r="E43" s="9">
        <v>1805.8100589999999</v>
      </c>
      <c r="F43" s="3">
        <f t="shared" si="1"/>
        <v>5.5504940697461258E-2</v>
      </c>
      <c r="G43" s="3">
        <f t="shared" si="2"/>
        <v>8.128449875363164E-2</v>
      </c>
      <c r="H43" s="3">
        <f t="shared" si="3"/>
        <v>7.0052712871031098E-2</v>
      </c>
      <c r="I43" s="3">
        <f t="shared" si="4"/>
        <v>2.8049471635186451E-2</v>
      </c>
    </row>
    <row r="44" spans="1:9">
      <c r="A44" s="5">
        <v>41548</v>
      </c>
      <c r="B44" s="4">
        <v>69.869690000000006</v>
      </c>
      <c r="C44" s="4">
        <v>364.02999899999998</v>
      </c>
      <c r="D44" s="4">
        <v>69.631950000000003</v>
      </c>
      <c r="E44" s="9">
        <v>1756.540039</v>
      </c>
      <c r="F44" s="3">
        <f t="shared" si="1"/>
        <v>3.7723071906210714E-2</v>
      </c>
      <c r="G44" s="3">
        <f t="shared" si="2"/>
        <v>0.16437430122308561</v>
      </c>
      <c r="H44" s="3">
        <f t="shared" si="3"/>
        <v>9.6381725146357677E-2</v>
      </c>
      <c r="I44" s="3">
        <f t="shared" si="4"/>
        <v>4.4595752618006079E-2</v>
      </c>
    </row>
    <row r="45" spans="1:9">
      <c r="A45" s="5">
        <v>41520</v>
      </c>
      <c r="B45" s="4">
        <v>67.329802999999998</v>
      </c>
      <c r="C45" s="4">
        <v>312.64001500000001</v>
      </c>
      <c r="D45" s="4">
        <v>63.510680999999998</v>
      </c>
      <c r="E45" s="9">
        <v>1681.5500489999999</v>
      </c>
      <c r="F45" s="3">
        <f t="shared" si="1"/>
        <v>1.3428272458723134E-2</v>
      </c>
      <c r="G45" s="3">
        <f t="shared" si="2"/>
        <v>0.11267706869012839</v>
      </c>
      <c r="H45" s="3">
        <f t="shared" si="3"/>
        <v>-2.1489348730723834E-2</v>
      </c>
      <c r="I45" s="3">
        <f t="shared" si="4"/>
        <v>2.9749523177239112E-2</v>
      </c>
    </row>
    <row r="46" spans="1:9">
      <c r="A46" s="5">
        <v>41487</v>
      </c>
      <c r="B46" s="4">
        <v>66.437659999999994</v>
      </c>
      <c r="C46" s="4">
        <v>280.98001099999999</v>
      </c>
      <c r="D46" s="4">
        <v>64.905456999999998</v>
      </c>
      <c r="E46" s="9">
        <v>1632.969971</v>
      </c>
      <c r="F46" s="3">
        <f t="shared" si="1"/>
        <v>-5.7952763118033879E-2</v>
      </c>
      <c r="G46" s="3">
        <f t="shared" si="2"/>
        <v>-6.719338003056452E-2</v>
      </c>
      <c r="H46" s="3">
        <f t="shared" si="3"/>
        <v>8.3766866248347727E-2</v>
      </c>
      <c r="I46" s="3">
        <f t="shared" si="4"/>
        <v>-3.1298019033866864E-2</v>
      </c>
    </row>
    <row r="47" spans="1:9">
      <c r="A47" s="5">
        <v>41456</v>
      </c>
      <c r="B47" s="4">
        <v>70.524765000000002</v>
      </c>
      <c r="C47" s="4">
        <v>301.22000100000002</v>
      </c>
      <c r="D47" s="4">
        <v>59.888762999999997</v>
      </c>
      <c r="E47" s="9">
        <v>1685.7299800000001</v>
      </c>
      <c r="F47" s="3">
        <f t="shared" si="1"/>
        <v>4.6315050821482906E-2</v>
      </c>
      <c r="G47" s="3">
        <f t="shared" si="2"/>
        <v>8.4734771977854839E-2</v>
      </c>
      <c r="H47" s="3">
        <f t="shared" si="3"/>
        <v>0.14122500467437415</v>
      </c>
      <c r="I47" s="3">
        <f t="shared" si="4"/>
        <v>4.9462079815224991E-2</v>
      </c>
    </row>
    <row r="48" spans="1:9">
      <c r="A48" s="5">
        <v>41428</v>
      </c>
      <c r="B48" s="4">
        <v>67.402991999999998</v>
      </c>
      <c r="C48" s="4">
        <v>277.69000199999999</v>
      </c>
      <c r="D48" s="4">
        <v>52.477612000000001</v>
      </c>
      <c r="E48" s="9">
        <v>1606.280029</v>
      </c>
      <c r="F48" s="3">
        <f t="shared" si="1"/>
        <v>-4.6766896295576954E-3</v>
      </c>
      <c r="G48" s="3">
        <f t="shared" si="2"/>
        <v>3.1537851491626245E-2</v>
      </c>
      <c r="H48" s="3">
        <f t="shared" si="3"/>
        <v>-0.11829318928957733</v>
      </c>
      <c r="I48" s="3">
        <f t="shared" si="4"/>
        <v>-1.4999301636062778E-2</v>
      </c>
    </row>
    <row r="49" spans="1:9">
      <c r="A49" s="5">
        <v>41395</v>
      </c>
      <c r="B49" s="4">
        <v>67.719695999999999</v>
      </c>
      <c r="C49" s="4">
        <v>269.20001200000002</v>
      </c>
      <c r="D49" s="4">
        <v>59.518211000000001</v>
      </c>
      <c r="E49" s="9">
        <v>1630.73999</v>
      </c>
      <c r="F49" s="3">
        <f t="shared" si="1"/>
        <v>-3.1280385721506709E-2</v>
      </c>
      <c r="G49" s="3">
        <f t="shared" si="2"/>
        <v>6.0635964387817376E-2</v>
      </c>
      <c r="H49" s="3">
        <f t="shared" si="3"/>
        <v>2.2419190038259318E-2</v>
      </c>
      <c r="I49" s="3">
        <f t="shared" si="4"/>
        <v>2.0762811721046104E-2</v>
      </c>
    </row>
    <row r="50" spans="1:9">
      <c r="A50" s="5">
        <v>41365</v>
      </c>
      <c r="B50" s="4">
        <v>69.906395000000003</v>
      </c>
      <c r="C50" s="4">
        <v>253.80999800000001</v>
      </c>
      <c r="D50" s="4">
        <v>58.213120000000004</v>
      </c>
      <c r="E50" s="9">
        <v>1597.5699460000001</v>
      </c>
      <c r="F50" s="3">
        <f t="shared" si="1"/>
        <v>3.8620813370435991E-2</v>
      </c>
      <c r="G50" s="3">
        <f t="shared" si="2"/>
        <v>-4.7581494524428392E-2</v>
      </c>
      <c r="H50" s="3">
        <f t="shared" si="3"/>
        <v>2.7104328778149167E-4</v>
      </c>
      <c r="I50" s="3">
        <f t="shared" si="4"/>
        <v>1.8085767859252311E-2</v>
      </c>
    </row>
    <row r="51" spans="1:9">
      <c r="A51" s="5">
        <v>41334</v>
      </c>
      <c r="B51" s="4">
        <v>67.306945999999996</v>
      </c>
      <c r="C51" s="4">
        <v>266.48998999999998</v>
      </c>
      <c r="D51" s="4">
        <v>58.197346000000003</v>
      </c>
      <c r="E51" s="9">
        <v>1569.1899410000001</v>
      </c>
      <c r="F51" s="3">
        <f t="shared" si="1"/>
        <v>6.4040434802046686E-2</v>
      </c>
      <c r="G51" s="3">
        <f t="shared" si="2"/>
        <v>8.4005036228309571E-3</v>
      </c>
      <c r="H51" s="3">
        <f t="shared" si="3"/>
        <v>2.8545955296941372E-3</v>
      </c>
      <c r="I51" s="3">
        <f t="shared" si="4"/>
        <v>3.5987723516956116E-2</v>
      </c>
    </row>
    <row r="52" spans="1:9">
      <c r="A52" s="5">
        <v>41306</v>
      </c>
      <c r="B52" s="4">
        <v>63.256003999999997</v>
      </c>
      <c r="C52" s="4">
        <v>264.26998900000001</v>
      </c>
      <c r="D52" s="4">
        <v>58.031689</v>
      </c>
      <c r="E52" s="9">
        <v>1514.6800539999999</v>
      </c>
      <c r="F52" s="3">
        <f t="shared" si="1"/>
        <v>1.1865633862931713E-2</v>
      </c>
      <c r="G52" s="3">
        <f t="shared" si="2"/>
        <v>-4.6328097928436396E-3</v>
      </c>
      <c r="H52" s="3">
        <f t="shared" si="3"/>
        <v>-2.528597945511124E-2</v>
      </c>
      <c r="I52" s="3">
        <f t="shared" si="4"/>
        <v>1.1060649195259176E-2</v>
      </c>
    </row>
    <row r="53" spans="1:9">
      <c r="A53" s="5">
        <v>41276</v>
      </c>
      <c r="B53" s="4">
        <v>62.514232999999997</v>
      </c>
      <c r="C53" s="4">
        <v>265.5</v>
      </c>
      <c r="D53" s="4">
        <v>59.537143999999998</v>
      </c>
      <c r="E53" s="9">
        <v>1498.1099850000001</v>
      </c>
      <c r="F53" s="3">
        <f t="shared" si="1"/>
        <v>2.5208751806846896E-2</v>
      </c>
      <c r="G53" s="3">
        <f t="shared" si="2"/>
        <v>5.8317077735820844E-2</v>
      </c>
      <c r="H53" s="3">
        <f t="shared" si="3"/>
        <v>-0.1440892386557272</v>
      </c>
      <c r="I53" s="3">
        <f t="shared" si="4"/>
        <v>5.0428096519578469E-2</v>
      </c>
    </row>
    <row r="54" spans="1:9">
      <c r="A54" s="5">
        <v>41246</v>
      </c>
      <c r="B54" s="4">
        <v>60.977077000000001</v>
      </c>
      <c r="C54" s="4">
        <v>250.86999499999999</v>
      </c>
      <c r="D54" s="4">
        <v>69.559989999999999</v>
      </c>
      <c r="E54" s="9">
        <v>1426.1899410000001</v>
      </c>
      <c r="F54" s="3">
        <f t="shared" si="1"/>
        <v>-4.7367061457534221E-2</v>
      </c>
      <c r="G54" s="3">
        <f t="shared" si="2"/>
        <v>-4.6816424755210528E-3</v>
      </c>
      <c r="H54" s="3">
        <f t="shared" si="3"/>
        <v>-9.07429395937287E-2</v>
      </c>
      <c r="I54" s="3">
        <f t="shared" si="4"/>
        <v>7.068230463864511E-3</v>
      </c>
    </row>
    <row r="55" spans="1:9">
      <c r="A55" s="5">
        <v>41214</v>
      </c>
      <c r="B55" s="4">
        <v>64.008994999999999</v>
      </c>
      <c r="C55" s="4">
        <v>252.050003</v>
      </c>
      <c r="D55" s="4">
        <v>76.502007000000006</v>
      </c>
      <c r="E55" s="9">
        <v>1416.1800539999999</v>
      </c>
      <c r="F55" s="3">
        <f t="shared" si="1"/>
        <v>-3.9989295585097784E-2</v>
      </c>
      <c r="G55" s="3">
        <f t="shared" si="2"/>
        <v>8.2270617382758537E-2</v>
      </c>
      <c r="H55" s="3">
        <f t="shared" si="3"/>
        <v>-1.2374570342569724E-2</v>
      </c>
      <c r="I55" s="3">
        <f t="shared" si="4"/>
        <v>2.8467170173434031E-3</v>
      </c>
    </row>
    <row r="56" spans="1:9">
      <c r="A56" s="5">
        <v>41183</v>
      </c>
      <c r="B56" s="4">
        <v>66.675292999999996</v>
      </c>
      <c r="C56" s="4">
        <v>232.88999899999999</v>
      </c>
      <c r="D56" s="4">
        <v>77.460548000000003</v>
      </c>
      <c r="E56" s="9">
        <v>1412.160034</v>
      </c>
      <c r="F56" s="3">
        <f t="shared" si="1"/>
        <v>1.6531078202905336E-2</v>
      </c>
      <c r="G56" s="3">
        <f t="shared" si="2"/>
        <v>-8.426394860865194E-2</v>
      </c>
      <c r="H56" s="3">
        <f t="shared" si="3"/>
        <v>-0.10760006692145696</v>
      </c>
      <c r="I56" s="3">
        <f t="shared" si="4"/>
        <v>-1.9789409878227415E-2</v>
      </c>
    </row>
    <row r="57" spans="1:9">
      <c r="A57" s="5">
        <v>41156</v>
      </c>
      <c r="B57" s="4">
        <v>65.591003000000001</v>
      </c>
      <c r="C57" s="4">
        <v>254.320007</v>
      </c>
      <c r="D57" s="4">
        <v>86.800262000000004</v>
      </c>
      <c r="E57" s="9">
        <v>1440.670044</v>
      </c>
      <c r="F57" s="3">
        <f t="shared" si="1"/>
        <v>1.6529045761317862E-2</v>
      </c>
      <c r="G57" s="3">
        <f t="shared" si="2"/>
        <v>2.4368642617011549E-2</v>
      </c>
      <c r="H57" s="3">
        <f t="shared" si="3"/>
        <v>2.7960248684808509E-3</v>
      </c>
      <c r="I57" s="3">
        <f t="shared" si="4"/>
        <v>2.4236153696477025E-2</v>
      </c>
    </row>
    <row r="58" spans="1:9">
      <c r="A58" s="5">
        <v>41122</v>
      </c>
      <c r="B58" s="4">
        <v>64.524474999999995</v>
      </c>
      <c r="C58" s="4">
        <v>248.270004</v>
      </c>
      <c r="D58" s="4">
        <v>86.558243000000004</v>
      </c>
      <c r="E58" s="9">
        <v>1406.579956</v>
      </c>
      <c r="F58" s="3">
        <f t="shared" si="1"/>
        <v>-1.9311699398845805E-2</v>
      </c>
      <c r="G58" s="3">
        <f t="shared" si="2"/>
        <v>6.4166312933995107E-2</v>
      </c>
      <c r="H58" s="3">
        <f t="shared" si="3"/>
        <v>9.3876805513109618E-2</v>
      </c>
      <c r="I58" s="3">
        <f t="shared" si="4"/>
        <v>1.9763369680148246E-2</v>
      </c>
    </row>
    <row r="59" spans="1:9">
      <c r="A59" s="5">
        <v>41092</v>
      </c>
      <c r="B59" s="4">
        <v>65.795090000000002</v>
      </c>
      <c r="C59" s="4">
        <v>233.300003</v>
      </c>
      <c r="D59" s="4">
        <v>79.129790999999997</v>
      </c>
      <c r="E59" s="9">
        <v>1379.3199460000001</v>
      </c>
      <c r="F59" s="3">
        <f t="shared" si="1"/>
        <v>6.7555923823129804E-2</v>
      </c>
      <c r="G59" s="3">
        <f t="shared" si="2"/>
        <v>2.1677236128472055E-2</v>
      </c>
      <c r="H59" s="3">
        <f t="shared" si="3"/>
        <v>4.582186848247094E-2</v>
      </c>
      <c r="I59" s="3">
        <f t="shared" si="4"/>
        <v>1.2597574126154365E-2</v>
      </c>
    </row>
    <row r="60" spans="1:9">
      <c r="A60" s="5">
        <v>41061</v>
      </c>
      <c r="B60" s="4">
        <v>61.631515999999998</v>
      </c>
      <c r="C60" s="4">
        <v>228.35000600000001</v>
      </c>
      <c r="D60" s="4">
        <v>75.662780999999995</v>
      </c>
      <c r="E60" s="9">
        <v>1362.160034</v>
      </c>
      <c r="F60" s="3">
        <f t="shared" si="1"/>
        <v>5.9252487252889674E-2</v>
      </c>
      <c r="G60" s="3">
        <f t="shared" si="2"/>
        <v>7.2518912732724594E-2</v>
      </c>
      <c r="H60" s="3">
        <f t="shared" si="3"/>
        <v>1.0852841869027685E-2</v>
      </c>
      <c r="I60" s="3">
        <f t="shared" si="4"/>
        <v>3.9554982134591521E-2</v>
      </c>
    </row>
    <row r="61" spans="1:9">
      <c r="A61" s="5">
        <v>41030</v>
      </c>
      <c r="B61" s="4">
        <v>58.183971</v>
      </c>
      <c r="C61" s="4">
        <v>212.91000399999999</v>
      </c>
      <c r="D61" s="4">
        <v>74.850441000000004</v>
      </c>
      <c r="E61" s="9">
        <v>1310.329956</v>
      </c>
      <c r="F61" s="3">
        <f t="shared" si="1"/>
        <v>0.12487936115234222</v>
      </c>
      <c r="G61" s="3">
        <f t="shared" si="2"/>
        <v>-8.1888704145460234E-2</v>
      </c>
      <c r="H61" s="3">
        <f t="shared" si="3"/>
        <v>-1.0702405480440991E-2</v>
      </c>
      <c r="I61" s="3">
        <f t="shared" si="4"/>
        <v>-6.265072563317764E-2</v>
      </c>
    </row>
    <row r="62" spans="1:9">
      <c r="A62" s="5">
        <v>41019</v>
      </c>
      <c r="B62" s="4">
        <v>51.724632</v>
      </c>
      <c r="C62" s="4">
        <v>231.89999399999999</v>
      </c>
      <c r="D62" s="4">
        <v>75.660186999999993</v>
      </c>
      <c r="E62" s="9">
        <v>1397.910034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Maggie</cp:lastModifiedBy>
  <dcterms:created xsi:type="dcterms:W3CDTF">2017-04-20T20:05:01Z</dcterms:created>
  <dcterms:modified xsi:type="dcterms:W3CDTF">2017-04-20T20:05:02Z</dcterms:modified>
</cp:coreProperties>
</file>