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Override2.xml" ContentType="application/vnd.openxmlformats-officedocument.themeOverride+xml"/>
  <Override PartName="/xl/embeddings/oleObject3.bin" ContentType="application/vnd.openxmlformats-officedocument.oleObject"/>
  <Override PartName="/xl/embeddings/oleObject4.bin" ContentType="application/vnd.openxmlformats-officedocument.oleObject"/>
  <Override PartName="/xl/theme/themeOverride1.xml" ContentType="application/vnd.openxmlformats-officedocument.themeOverride+xml"/>
  <Override PartName="/xl/charts/chart2.xml" ContentType="application/vnd.openxmlformats-officedocument.drawingml.chart+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8610"/>
  </bookViews>
  <sheets>
    <sheet name="Mini Case" sheetId="1" r:id="rId1"/>
  </sheets>
  <externalReferences>
    <externalReference r:id="rId2"/>
  </externalReferences>
  <definedNames>
    <definedName name="_xlnm.Print_Area" localSheetId="0">'Mini Case'!$A$1:$J$449</definedName>
  </definedNames>
  <calcPr calcId="124519" concurrentCalc="0"/>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1"/>
  <c r="C192" l="1"/>
  <c r="D192" s="1"/>
  <c r="E192" s="1"/>
  <c r="C216"/>
  <c r="D216" s="1"/>
  <c r="E216" s="1"/>
  <c r="F216" s="1"/>
  <c r="G216" s="1"/>
  <c r="C154"/>
  <c r="D154" s="1"/>
  <c r="E154" s="1"/>
  <c r="C168"/>
  <c r="D168" s="1"/>
  <c r="E168" s="1"/>
  <c r="F168" s="1"/>
  <c r="G168" s="1"/>
  <c r="C159"/>
  <c r="D159" s="1"/>
  <c r="E159" s="1"/>
  <c r="F159" s="1"/>
  <c r="G159" s="1"/>
  <c r="E253"/>
  <c r="E261" s="1"/>
  <c r="E252"/>
  <c r="E259" s="1"/>
  <c r="E251"/>
  <c r="E258" s="1"/>
  <c r="E250"/>
  <c r="E256" s="1"/>
  <c r="E131"/>
  <c r="E139" s="1"/>
  <c r="E130"/>
  <c r="E137" s="1"/>
  <c r="E129"/>
  <c r="E136" s="1"/>
  <c r="E128"/>
  <c r="E134" s="1"/>
  <c r="G241"/>
  <c r="C228"/>
  <c r="D228" s="1"/>
  <c r="B237" s="1"/>
  <c r="C121"/>
  <c r="C114"/>
  <c r="C113"/>
  <c r="C104"/>
  <c r="E127"/>
  <c r="E133" s="1"/>
  <c r="E135" s="1"/>
  <c r="G428"/>
  <c r="E414"/>
  <c r="F414" s="1"/>
  <c r="D414"/>
  <c r="C414"/>
  <c r="B414"/>
  <c r="C416" s="1"/>
  <c r="B423" s="1"/>
  <c r="E339"/>
  <c r="E336"/>
  <c r="B379" s="1"/>
  <c r="D379"/>
  <c r="B236" l="1"/>
  <c r="E138"/>
  <c r="C349"/>
  <c r="E338"/>
  <c r="E360" s="1"/>
  <c r="B359"/>
  <c r="D416"/>
  <c r="E416" s="1"/>
  <c r="C103"/>
  <c r="E228"/>
  <c r="B424" l="1"/>
  <c r="B425"/>
  <c r="F427"/>
  <c r="F228"/>
  <c r="B238"/>
  <c r="C112"/>
  <c r="C120" s="1"/>
  <c r="E249" l="1"/>
  <c r="E255" s="1"/>
  <c r="E257" s="1"/>
  <c r="E260" s="1"/>
</calcChain>
</file>

<file path=xl/sharedStrings.xml><?xml version="1.0" encoding="utf-8"?>
<sst xmlns="http://schemas.openxmlformats.org/spreadsheetml/2006/main" count="342" uniqueCount="205">
  <si>
    <t>=</t>
  </si>
  <si>
    <t>+</t>
  </si>
  <si>
    <t>.  .  .  .</t>
  </si>
  <si>
    <t>Year</t>
  </si>
  <si>
    <t>Here is the basic dividend valuation equation:</t>
  </si>
  <si>
    <t>÷</t>
  </si>
  <si>
    <t>Situation</t>
  </si>
  <si>
    <t>Features of Common Stock</t>
  </si>
  <si>
    <t>Classified Stock</t>
  </si>
  <si>
    <t>Dividend Yield =</t>
  </si>
  <si>
    <t>Total Yield =</t>
  </si>
  <si>
    <t>Dividend Yield</t>
  </si>
  <si>
    <t xml:space="preserve">        +</t>
  </si>
  <si>
    <t>Rearrange to rate of return formula</t>
  </si>
  <si>
    <t xml:space="preserve"> +</t>
  </si>
  <si>
    <t>The dividend stream would be a perpetuity.</t>
  </si>
  <si>
    <t>Constant Growth Model:</t>
  </si>
  <si>
    <t>Total Return =</t>
  </si>
  <si>
    <t>a.  Describe briefly the legal rights and privileges of common stockholders.</t>
  </si>
  <si>
    <t>The value of any financial asset is equal to the present value of future cash flows provided by the asset. When an investor buys a share of stock, he or she typically expects to receive cash in the form of dividends and then, eventually, to sell the stock and to receive cash from the sale.  Moreover, the price any investor receives is dependent upon the dividends the next investor expects to earn, and so on for different generations of investors.  Thus, the stock's value ultimately depends on the cash dividends the company is expected to provide and the discount rate used to find the present value of those dividends.</t>
  </si>
  <si>
    <t>The dividend stream theoretically extends on out forever, i.e., n = infinity.  Obviously, it would not be feasible to deal with an infinite stream of dividends, but fortunately, an equation has been developed that can be used to find the PV of the dividend stream, provided it is growing at a constant rate.</t>
  </si>
  <si>
    <t>7% + 1.2(5%) = 13%</t>
  </si>
  <si>
    <t>Classified Stock carries special provisions.  For example, shares could be classified as founders' shares which come with voting rights but dividend restrictions.</t>
  </si>
  <si>
    <t>In this equation, the long-run growth rate (g) can be approximated by multiplying the firm's return on assets by the retention ratio.  Generally speaking, the long-run growth rate of a firm is likely to fall between 5% and 8% a year.</t>
  </si>
  <si>
    <t>1. Common Stock represents ownership.  2. Ownership implies control.  3. Stockholders elect directors.  4. Directors hire management who attempt to maximize stock price.</t>
  </si>
  <si>
    <t>Naturally, trying to estimate an infinite series of dividends and interest rates forever would be a tremendously difficult task.  Now, we are charged with the purpose of finding a valuation model that is easier to predict and construct.  That simplification comes in the form of valuing stocks on the premise that they have a constant growth rate.</t>
  </si>
  <si>
    <t>In this stock valuation model, we first assume that the dividend and stock will grow forever at a constant growth rate.  Naturally, assuming a constant growth rate for the rest of eternity is a rather bold statement.  However, considering the implications of imperfect information, information asymmetry, and general uncertainty, perhaps our assumption of constant growth is reasonable.  It is reasonable to guess that a given firm will experience ups and downs throughout its life.  By assuming constant growth, we are trying to find the average of the good times and the bad times, and we assume that we will see both scenarios over the firm's life.  In addition to assuming a constant growth rate, we will be estimating a long-term required return for the stock.  By assuming these variables are constant, our price equation for common stock simplifies to the following expression:</t>
  </si>
  <si>
    <t>Stock Price 1 year from now:</t>
  </si>
  <si>
    <t>CG
 Yield</t>
  </si>
  <si>
    <t>CG Yield =</t>
  </si>
  <si>
    <t>For many companies, it is unreasonable to assume that it grows at a constant growth rate.  Hence, valuation for these companies proves a little more complicated.  The valuation process, in this case, requires us to estimate the short-run non-constant growth rate and predict future dividends.  Then, we must estimate a constant long-term growth rate at which the firm is expected to grow.  Generally, we assume that after a certain point of time, all firms begin to grow at a rather constant rate.  Of course, the difficulty in this framework is estimating the short-term growth rate, how long the short-term growth will hold, and the long-term growth rate.</t>
  </si>
  <si>
    <t>Expected Dividend and CG Yields at t = 0</t>
  </si>
  <si>
    <t>Expected Dividend and CG Yields at t = 3</t>
  </si>
  <si>
    <r>
      <t>D</t>
    </r>
    <r>
      <rPr>
        <b/>
        <vertAlign val="subscript"/>
        <sz val="10"/>
        <color indexed="12"/>
        <rFont val="Arial"/>
        <family val="2"/>
      </rPr>
      <t>1</t>
    </r>
  </si>
  <si>
    <r>
      <t>D</t>
    </r>
    <r>
      <rPr>
        <b/>
        <vertAlign val="subscript"/>
        <sz val="10"/>
        <color indexed="12"/>
        <rFont val="Arial"/>
        <family val="2"/>
      </rPr>
      <t>2</t>
    </r>
  </si>
  <si>
    <r>
      <t>D</t>
    </r>
    <r>
      <rPr>
        <b/>
        <vertAlign val="subscript"/>
        <sz val="10"/>
        <color indexed="12"/>
        <rFont val="Arial"/>
        <family val="2"/>
      </rPr>
      <t>N</t>
    </r>
  </si>
  <si>
    <r>
      <t>( 1 + r</t>
    </r>
    <r>
      <rPr>
        <b/>
        <vertAlign val="subscript"/>
        <sz val="10"/>
        <color indexed="12"/>
        <rFont val="Arial"/>
        <family val="2"/>
      </rPr>
      <t>s</t>
    </r>
    <r>
      <rPr>
        <b/>
        <sz val="10"/>
        <color indexed="12"/>
        <rFont val="Arial"/>
        <family val="2"/>
      </rPr>
      <t xml:space="preserve"> )</t>
    </r>
  </si>
  <si>
    <r>
      <t>( 1 + r</t>
    </r>
    <r>
      <rPr>
        <b/>
        <vertAlign val="subscript"/>
        <sz val="10"/>
        <color indexed="12"/>
        <rFont val="Arial"/>
        <family val="2"/>
      </rPr>
      <t>s</t>
    </r>
    <r>
      <rPr>
        <b/>
        <sz val="10"/>
        <color indexed="12"/>
        <rFont val="Arial"/>
        <family val="2"/>
      </rPr>
      <t xml:space="preserve"> )</t>
    </r>
    <r>
      <rPr>
        <b/>
        <vertAlign val="superscript"/>
        <sz val="10"/>
        <color indexed="12"/>
        <rFont val="Arial"/>
        <family val="2"/>
      </rPr>
      <t xml:space="preserve"> 2</t>
    </r>
  </si>
  <si>
    <r>
      <t>( 1 + r</t>
    </r>
    <r>
      <rPr>
        <b/>
        <vertAlign val="subscript"/>
        <sz val="10"/>
        <color indexed="12"/>
        <rFont val="Arial"/>
        <family val="2"/>
      </rPr>
      <t>s</t>
    </r>
    <r>
      <rPr>
        <b/>
        <sz val="10"/>
        <color indexed="12"/>
        <rFont val="Arial"/>
        <family val="2"/>
      </rPr>
      <t xml:space="preserve"> )</t>
    </r>
    <r>
      <rPr>
        <b/>
        <vertAlign val="superscript"/>
        <sz val="10"/>
        <color indexed="12"/>
        <rFont val="Arial"/>
        <family val="2"/>
      </rPr>
      <t xml:space="preserve"> N</t>
    </r>
  </si>
  <si>
    <r>
      <t>CAPM = r</t>
    </r>
    <r>
      <rPr>
        <b/>
        <vertAlign val="subscript"/>
        <sz val="10"/>
        <rFont val="Arial"/>
        <family val="2"/>
      </rPr>
      <t>RF</t>
    </r>
    <r>
      <rPr>
        <b/>
        <sz val="10"/>
        <rFont val="Arial"/>
        <family val="2"/>
      </rPr>
      <t xml:space="preserve"> + b (r</t>
    </r>
    <r>
      <rPr>
        <b/>
        <vertAlign val="subscript"/>
        <sz val="10"/>
        <rFont val="Arial"/>
        <family val="2"/>
      </rPr>
      <t>RF</t>
    </r>
    <r>
      <rPr>
        <b/>
        <sz val="10"/>
        <rFont val="Arial"/>
        <family val="2"/>
      </rPr>
      <t xml:space="preserve"> – r</t>
    </r>
    <r>
      <rPr>
        <b/>
        <vertAlign val="subscript"/>
        <sz val="10"/>
        <rFont val="Arial"/>
        <family val="2"/>
      </rPr>
      <t>M</t>
    </r>
    <r>
      <rPr>
        <b/>
        <sz val="10"/>
        <rFont val="Arial"/>
        <family val="2"/>
      </rPr>
      <t>)</t>
    </r>
  </si>
  <si>
    <r>
      <t>D</t>
    </r>
    <r>
      <rPr>
        <b/>
        <vertAlign val="subscript"/>
        <sz val="10"/>
        <rFont val="Arial"/>
        <family val="2"/>
      </rPr>
      <t>0</t>
    </r>
    <r>
      <rPr>
        <b/>
        <sz val="10"/>
        <rFont val="Arial"/>
        <family val="2"/>
      </rPr>
      <t xml:space="preserve"> =</t>
    </r>
  </si>
  <si>
    <r>
      <t>r</t>
    </r>
    <r>
      <rPr>
        <b/>
        <vertAlign val="subscript"/>
        <sz val="10"/>
        <rFont val="Arial"/>
        <family val="2"/>
      </rPr>
      <t xml:space="preserve">s </t>
    </r>
    <r>
      <rPr>
        <b/>
        <sz val="10"/>
        <rFont val="Arial"/>
        <family val="2"/>
      </rPr>
      <t>=</t>
    </r>
  </si>
  <si>
    <r>
      <t>P</t>
    </r>
    <r>
      <rPr>
        <b/>
        <vertAlign val="subscript"/>
        <sz val="10"/>
        <rFont val="Arial"/>
        <family val="2"/>
      </rPr>
      <t xml:space="preserve">0  </t>
    </r>
    <r>
      <rPr>
        <b/>
        <sz val="10"/>
        <rFont val="Arial"/>
        <family val="2"/>
      </rPr>
      <t>=</t>
    </r>
  </si>
  <si>
    <r>
      <t>D</t>
    </r>
    <r>
      <rPr>
        <b/>
        <vertAlign val="subscript"/>
        <sz val="10"/>
        <rFont val="Arial"/>
        <family val="2"/>
      </rPr>
      <t>1</t>
    </r>
  </si>
  <si>
    <r>
      <t>D</t>
    </r>
    <r>
      <rPr>
        <b/>
        <vertAlign val="subscript"/>
        <sz val="10"/>
        <rFont val="Arial"/>
        <family val="2"/>
      </rPr>
      <t>0</t>
    </r>
    <r>
      <rPr>
        <b/>
        <sz val="10"/>
        <rFont val="Arial"/>
        <family val="2"/>
      </rPr>
      <t xml:space="preserve"> (1 + g)</t>
    </r>
  </si>
  <si>
    <r>
      <t>P</t>
    </r>
    <r>
      <rPr>
        <b/>
        <vertAlign val="subscript"/>
        <sz val="10"/>
        <rFont val="Arial"/>
        <family val="2"/>
      </rPr>
      <t xml:space="preserve">1  </t>
    </r>
    <r>
      <rPr>
        <b/>
        <sz val="10"/>
        <rFont val="Arial"/>
        <family val="2"/>
      </rPr>
      <t>=</t>
    </r>
  </si>
  <si>
    <r>
      <t>D</t>
    </r>
    <r>
      <rPr>
        <b/>
        <vertAlign val="subscript"/>
        <sz val="10"/>
        <rFont val="Arial"/>
        <family val="2"/>
      </rPr>
      <t>2</t>
    </r>
  </si>
  <si>
    <r>
      <t>P</t>
    </r>
    <r>
      <rPr>
        <b/>
        <vertAlign val="subscript"/>
        <sz val="10"/>
        <rFont val="Arial"/>
        <family val="2"/>
      </rPr>
      <t>1</t>
    </r>
    <r>
      <rPr>
        <b/>
        <sz val="10"/>
        <rFont val="Arial"/>
        <family val="2"/>
      </rPr>
      <t xml:space="preserve"> =</t>
    </r>
  </si>
  <si>
    <r>
      <t>P</t>
    </r>
    <r>
      <rPr>
        <b/>
        <vertAlign val="subscript"/>
        <sz val="10"/>
        <rFont val="Arial"/>
        <family val="2"/>
      </rPr>
      <t>1 –</t>
    </r>
    <r>
      <rPr>
        <b/>
        <sz val="10"/>
        <rFont val="Arial"/>
        <family val="2"/>
      </rPr>
      <t xml:space="preserve"> P</t>
    </r>
    <r>
      <rPr>
        <b/>
        <vertAlign val="subscript"/>
        <sz val="10"/>
        <rFont val="Arial"/>
        <family val="2"/>
      </rPr>
      <t>0</t>
    </r>
  </si>
  <si>
    <r>
      <t>P</t>
    </r>
    <r>
      <rPr>
        <b/>
        <vertAlign val="subscript"/>
        <sz val="10"/>
        <rFont val="Arial"/>
        <family val="2"/>
      </rPr>
      <t>0</t>
    </r>
  </si>
  <si>
    <t>(1.) What is the firm’s current stock price?</t>
  </si>
  <si>
    <t>(2.) What is the stock's expected value 1 year from now?</t>
  </si>
  <si>
    <t>(3.) What are the expected dividend yield, the capital gains yield, and the total return during the first year?</t>
  </si>
  <si>
    <t>INPUTS:</t>
  </si>
  <si>
    <t>Specifically, we will predict as many future dividends as we can and discount them back to the present.  Then we will treat all dividends to be received after the convention of constant growth rate with the Gordon constant growth model described above.  The point in time when the dividend begins to grow at a constant rate is called the horizon date.  When we calculate the constant growth dividends, we solve for a horizon value (also called the terminal value or continuing value) as of the horizon date.  We can then find the present value of the dividends in the forecast period and the present value of the horizon value, which gives the current estimated stock price.</t>
  </si>
  <si>
    <t>Process for Finding the Value of a Nonconstant Growth Stock</t>
  </si>
  <si>
    <r>
      <t>D</t>
    </r>
    <r>
      <rPr>
        <b/>
        <vertAlign val="subscript"/>
        <sz val="11"/>
        <rFont val="Cambria"/>
        <family val="1"/>
      </rPr>
      <t>0</t>
    </r>
    <r>
      <rPr>
        <b/>
        <sz val="11"/>
        <rFont val="Cambria"/>
        <family val="1"/>
      </rPr>
      <t xml:space="preserve"> =</t>
    </r>
  </si>
  <si>
    <t>Last dividend the company paid.</t>
  </si>
  <si>
    <r>
      <t>r</t>
    </r>
    <r>
      <rPr>
        <b/>
        <vertAlign val="subscript"/>
        <sz val="11"/>
        <rFont val="Cambria"/>
        <family val="1"/>
      </rPr>
      <t>s</t>
    </r>
    <r>
      <rPr>
        <b/>
        <sz val="11"/>
        <rFont val="Cambria"/>
        <family val="1"/>
      </rPr>
      <t xml:space="preserve"> =</t>
    </r>
  </si>
  <si>
    <t>Stockholders' required return.</t>
  </si>
  <si>
    <r>
      <t>g</t>
    </r>
    <r>
      <rPr>
        <b/>
        <vertAlign val="subscript"/>
        <sz val="11"/>
        <rFont val="Cambria"/>
        <family val="1"/>
      </rPr>
      <t>0,1</t>
    </r>
    <r>
      <rPr>
        <b/>
        <sz val="11"/>
        <rFont val="Cambria"/>
        <family val="1"/>
      </rPr>
      <t xml:space="preserve"> =</t>
    </r>
  </si>
  <si>
    <t>Growth rate for Year 1 only.</t>
  </si>
  <si>
    <r>
      <t>g</t>
    </r>
    <r>
      <rPr>
        <b/>
        <vertAlign val="subscript"/>
        <sz val="11"/>
        <rFont val="Cambria"/>
        <family val="1"/>
      </rPr>
      <t>1,2</t>
    </r>
    <r>
      <rPr>
        <b/>
        <sz val="11"/>
        <rFont val="Cambria"/>
        <family val="1"/>
      </rPr>
      <t xml:space="preserve"> =</t>
    </r>
  </si>
  <si>
    <t>Growth rate for Year 2 only.</t>
  </si>
  <si>
    <r>
      <t>g</t>
    </r>
    <r>
      <rPr>
        <b/>
        <vertAlign val="subscript"/>
        <sz val="11"/>
        <rFont val="Cambria"/>
        <family val="1"/>
      </rPr>
      <t>2,3</t>
    </r>
    <r>
      <rPr>
        <b/>
        <sz val="11"/>
        <rFont val="Cambria"/>
        <family val="1"/>
      </rPr>
      <t xml:space="preserve"> =</t>
    </r>
  </si>
  <si>
    <t>Growth rate for Year 3 only.</t>
  </si>
  <si>
    <r>
      <t>g</t>
    </r>
    <r>
      <rPr>
        <b/>
        <vertAlign val="subscript"/>
        <sz val="11"/>
        <rFont val="Cambria"/>
        <family val="1"/>
      </rPr>
      <t>L</t>
    </r>
    <r>
      <rPr>
        <b/>
        <sz val="11"/>
        <rFont val="Cambria"/>
        <family val="1"/>
      </rPr>
      <t xml:space="preserve"> =</t>
    </r>
  </si>
  <si>
    <r>
      <t xml:space="preserve">Constant long-run growth rate </t>
    </r>
    <r>
      <rPr>
        <b/>
        <sz val="10"/>
        <rFont val="Cambria"/>
        <family val="1"/>
      </rPr>
      <t>for all years after Year 3.</t>
    </r>
  </si>
  <si>
    <t>Growth rate</t>
  </si>
  <si>
    <t>Dividends</t>
  </si>
  <si>
    <r>
      <t>D</t>
    </r>
    <r>
      <rPr>
        <b/>
        <vertAlign val="subscript"/>
        <sz val="11"/>
        <color indexed="58"/>
        <rFont val="Cambria"/>
        <family val="1"/>
      </rPr>
      <t>1</t>
    </r>
  </si>
  <si>
    <r>
      <t>D</t>
    </r>
    <r>
      <rPr>
        <b/>
        <vertAlign val="subscript"/>
        <sz val="11"/>
        <color indexed="58"/>
        <rFont val="Cambria"/>
        <family val="1"/>
      </rPr>
      <t>2</t>
    </r>
  </si>
  <si>
    <r>
      <t>D</t>
    </r>
    <r>
      <rPr>
        <b/>
        <vertAlign val="subscript"/>
        <sz val="11"/>
        <color indexed="58"/>
        <rFont val="Cambria"/>
        <family val="1"/>
      </rPr>
      <t>3</t>
    </r>
  </si>
  <si>
    <t>──────</t>
  </si>
  <si>
    <r>
      <t>(1+r</t>
    </r>
    <r>
      <rPr>
        <b/>
        <vertAlign val="subscript"/>
        <sz val="11"/>
        <color indexed="58"/>
        <rFont val="Cambria"/>
        <family val="1"/>
      </rPr>
      <t>s</t>
    </r>
    <r>
      <rPr>
        <b/>
        <sz val="11"/>
        <color indexed="58"/>
        <rFont val="Cambria"/>
        <family val="1"/>
      </rPr>
      <t>)</t>
    </r>
    <r>
      <rPr>
        <b/>
        <vertAlign val="superscript"/>
        <sz val="11"/>
        <color indexed="58"/>
        <rFont val="Cambria"/>
        <family val="1"/>
      </rPr>
      <t>1</t>
    </r>
  </si>
  <si>
    <r>
      <t>(1+r</t>
    </r>
    <r>
      <rPr>
        <b/>
        <vertAlign val="subscript"/>
        <sz val="11"/>
        <color indexed="58"/>
        <rFont val="Cambria"/>
        <family val="1"/>
      </rPr>
      <t>s</t>
    </r>
    <r>
      <rPr>
        <b/>
        <sz val="11"/>
        <color indexed="58"/>
        <rFont val="Cambria"/>
        <family val="1"/>
      </rPr>
      <t>)</t>
    </r>
    <r>
      <rPr>
        <b/>
        <vertAlign val="superscript"/>
        <sz val="11"/>
        <color indexed="58"/>
        <rFont val="Cambria"/>
        <family val="1"/>
      </rPr>
      <t>2</t>
    </r>
  </si>
  <si>
    <r>
      <t>(1+r</t>
    </r>
    <r>
      <rPr>
        <b/>
        <vertAlign val="subscript"/>
        <sz val="11"/>
        <color indexed="58"/>
        <rFont val="Cambria"/>
        <family val="1"/>
      </rPr>
      <t>s</t>
    </r>
    <r>
      <rPr>
        <b/>
        <sz val="11"/>
        <color indexed="58"/>
        <rFont val="Cambria"/>
        <family val="1"/>
      </rPr>
      <t>)</t>
    </r>
    <r>
      <rPr>
        <b/>
        <vertAlign val="superscript"/>
        <sz val="11"/>
        <color indexed="58"/>
        <rFont val="Cambria"/>
        <family val="1"/>
      </rPr>
      <t>3</t>
    </r>
  </si>
  <si>
    <t>PVs of dividends</t>
  </si>
  <si>
    <r>
      <t>PV of HV</t>
    </r>
    <r>
      <rPr>
        <b/>
        <vertAlign val="subscript"/>
        <sz val="10"/>
        <color indexed="12"/>
        <rFont val="Cambria"/>
        <family val="1"/>
      </rPr>
      <t xml:space="preserve">3   </t>
    </r>
  </si>
  <si>
    <t xml:space="preserve">= </t>
  </si>
  <si>
    <r>
      <t>(1+r</t>
    </r>
    <r>
      <rPr>
        <b/>
        <vertAlign val="subscript"/>
        <sz val="10"/>
        <rFont val="Cambria"/>
        <family val="1"/>
      </rPr>
      <t>s</t>
    </r>
    <r>
      <rPr>
        <b/>
        <sz val="10"/>
        <rFont val="Cambria"/>
        <family val="1"/>
      </rPr>
      <t>)</t>
    </r>
    <r>
      <rPr>
        <b/>
        <vertAlign val="superscript"/>
        <sz val="10"/>
        <rFont val="Cambria"/>
        <family val="1"/>
      </rPr>
      <t>3</t>
    </r>
  </si>
  <si>
    <t>↓</t>
  </si>
  <si>
    <r>
      <t xml:space="preserve">   D</t>
    </r>
    <r>
      <rPr>
        <b/>
        <vertAlign val="subscript"/>
        <sz val="11"/>
        <rFont val="Cambria"/>
        <family val="1"/>
      </rPr>
      <t>4</t>
    </r>
  </si>
  <si>
    <t xml:space="preserve">  ──── =</t>
  </si>
  <si>
    <r>
      <t>(r</t>
    </r>
    <r>
      <rPr>
        <b/>
        <vertAlign val="subscript"/>
        <sz val="11"/>
        <rFont val="Cambria"/>
        <family val="1"/>
      </rPr>
      <t>s</t>
    </r>
    <r>
      <rPr>
        <b/>
        <sz val="11"/>
        <rFont val="Cambria"/>
        <family val="1"/>
      </rPr>
      <t>− g</t>
    </r>
    <r>
      <rPr>
        <b/>
        <vertAlign val="subscript"/>
        <sz val="11"/>
        <rFont val="Cambria"/>
        <family val="1"/>
      </rPr>
      <t>L</t>
    </r>
    <r>
      <rPr>
        <b/>
        <sz val="11"/>
        <rFont val="Cambria"/>
        <family val="1"/>
      </rPr>
      <t>)</t>
    </r>
  </si>
  <si>
    <t>INPUT DATA SECTION:  Data used for valuation (in millions)</t>
  </si>
  <si>
    <t>WACC</t>
  </si>
  <si>
    <t>Growth</t>
  </si>
  <si>
    <t>Debt</t>
  </si>
  <si>
    <r>
      <t>V</t>
    </r>
    <r>
      <rPr>
        <b/>
        <vertAlign val="subscript"/>
        <sz val="10"/>
        <rFont val="Arial"/>
        <family val="2"/>
      </rPr>
      <t>op</t>
    </r>
    <r>
      <rPr>
        <b/>
        <sz val="10"/>
        <rFont val="Arial"/>
        <family val="2"/>
      </rPr>
      <t xml:space="preserve"> =</t>
    </r>
  </si>
  <si>
    <t>Vop =</t>
  </si>
  <si>
    <t>Value of Operation</t>
  </si>
  <si>
    <t>Plus Value of Non-operating Assets</t>
  </si>
  <si>
    <t>Total Corporate Value</t>
  </si>
  <si>
    <t>Debt holders have the first claim on corporate value.  Preferred stockholders have the next claim and the remaining is left to common stockholders.</t>
  </si>
  <si>
    <t>Minus Value of Debt</t>
  </si>
  <si>
    <t>Minus Value of Preferred Stock</t>
  </si>
  <si>
    <t>Intrinsic Value of Equity</t>
  </si>
  <si>
    <t>Divided by number of shares</t>
  </si>
  <si>
    <t>Intrinsic price per share</t>
  </si>
  <si>
    <t xml:space="preserve">    (1.) What is its horizon value (i.e., its value of operations at year three)?  What is its current value of operations (i.e., at time zero)?</t>
  </si>
  <si>
    <t>FCF</t>
  </si>
  <si>
    <t>= ──────</t>
  </si>
  <si>
    <t xml:space="preserve">   (2.) What is its value of equity on a price per share basis?</t>
  </si>
  <si>
    <t xml:space="preserve">    (1) What is its estimated value of operations?</t>
  </si>
  <si>
    <t xml:space="preserve">    (2) What is its estimated total corporate value? </t>
  </si>
  <si>
    <t xml:space="preserve">    (3) What is its estimated intrinsic value of equity?</t>
  </si>
  <si>
    <t xml:space="preserve">    (4) What is its estimated intrinsic stock price per share?</t>
  </si>
  <si>
    <r>
      <t>g</t>
    </r>
    <r>
      <rPr>
        <b/>
        <vertAlign val="subscript"/>
        <sz val="10"/>
        <rFont val="Cambria"/>
        <family val="1"/>
      </rPr>
      <t>L</t>
    </r>
    <r>
      <rPr>
        <b/>
        <sz val="10"/>
        <rFont val="Cambria"/>
        <family val="1"/>
      </rPr>
      <t xml:space="preserve"> = </t>
    </r>
  </si>
  <si>
    <t>WACC =</t>
  </si>
  <si>
    <t>Projections</t>
  </si>
  <si>
    <r>
      <t>(1+WACC)</t>
    </r>
    <r>
      <rPr>
        <b/>
        <vertAlign val="superscript"/>
        <sz val="10"/>
        <color indexed="58"/>
        <rFont val="Cambria"/>
        <family val="1"/>
      </rPr>
      <t>1</t>
    </r>
  </si>
  <si>
    <r>
      <t>(1+WACC)</t>
    </r>
    <r>
      <rPr>
        <b/>
        <vertAlign val="superscript"/>
        <sz val="10"/>
        <color indexed="58"/>
        <rFont val="Cambria"/>
        <family val="1"/>
      </rPr>
      <t>2</t>
    </r>
  </si>
  <si>
    <r>
      <t>(1+WACC)</t>
    </r>
    <r>
      <rPr>
        <b/>
        <vertAlign val="superscript"/>
        <sz val="10"/>
        <color indexed="58"/>
        <rFont val="Cambria"/>
        <family val="1"/>
      </rPr>
      <t>3</t>
    </r>
  </si>
  <si>
    <t>PVs of FCFs</t>
  </si>
  <si>
    <t xml:space="preserve">  ───────── </t>
  </si>
  <si>
    <r>
      <t xml:space="preserve">   (WACC− g</t>
    </r>
    <r>
      <rPr>
        <b/>
        <vertAlign val="subscript"/>
        <sz val="11"/>
        <color rgb="FF002060"/>
        <rFont val="Cambria"/>
        <family val="1"/>
      </rPr>
      <t>L</t>
    </r>
    <r>
      <rPr>
        <b/>
        <sz val="11"/>
        <color rgb="FF002060"/>
        <rFont val="Cambria"/>
        <family val="1"/>
      </rPr>
      <t>)</t>
    </r>
  </si>
  <si>
    <t>PV of HV</t>
  </si>
  <si>
    <r>
      <t xml:space="preserve">  V</t>
    </r>
    <r>
      <rPr>
        <b/>
        <vertAlign val="subscript"/>
        <sz val="12"/>
        <color rgb="FF002060"/>
        <rFont val="Cambria"/>
        <family val="1"/>
      </rPr>
      <t>op</t>
    </r>
    <r>
      <rPr>
        <b/>
        <sz val="12"/>
        <color rgb="FF002060"/>
        <rFont val="Cambria"/>
        <family val="1"/>
      </rPr>
      <t xml:space="preserve">  =</t>
    </r>
  </si>
  <si>
    <r>
      <t>HV = V</t>
    </r>
    <r>
      <rPr>
        <b/>
        <vertAlign val="subscript"/>
        <sz val="11"/>
        <color rgb="FF002060"/>
        <rFont val="Cambria"/>
        <family val="1"/>
      </rPr>
      <t>op,3</t>
    </r>
  </si>
  <si>
    <r>
      <t xml:space="preserve">   FCF</t>
    </r>
    <r>
      <rPr>
        <b/>
        <vertAlign val="subscript"/>
        <sz val="11"/>
        <color rgb="FF002060"/>
        <rFont val="Cambria"/>
        <family val="1"/>
      </rPr>
      <t>3</t>
    </r>
    <r>
      <rPr>
        <b/>
        <sz val="11"/>
        <color rgb="FF002060"/>
        <rFont val="Cambria"/>
        <family val="1"/>
      </rPr>
      <t>(1+g</t>
    </r>
    <r>
      <rPr>
        <b/>
        <vertAlign val="subscript"/>
        <sz val="11"/>
        <color rgb="FF002060"/>
        <rFont val="Cambria"/>
        <family val="1"/>
      </rPr>
      <t>L</t>
    </r>
    <r>
      <rPr>
        <b/>
        <sz val="11"/>
        <color rgb="FF002060"/>
        <rFont val="Cambria"/>
        <family val="1"/>
      </rPr>
      <t>)</t>
    </r>
  </si>
  <si>
    <r>
      <t>(1+WACC)</t>
    </r>
    <r>
      <rPr>
        <b/>
        <vertAlign val="superscript"/>
        <sz val="10"/>
        <color rgb="FF002060"/>
        <rFont val="Cambria"/>
        <family val="1"/>
      </rPr>
      <t>3</t>
    </r>
  </si>
  <si>
    <r>
      <t>FCF</t>
    </r>
    <r>
      <rPr>
        <b/>
        <vertAlign val="subscript"/>
        <sz val="10"/>
        <color indexed="58"/>
        <rFont val="Cambria"/>
        <family val="1"/>
      </rPr>
      <t>1</t>
    </r>
  </si>
  <si>
    <r>
      <t>FCF</t>
    </r>
    <r>
      <rPr>
        <b/>
        <vertAlign val="subscript"/>
        <sz val="10"/>
        <color indexed="58"/>
        <rFont val="Cambria"/>
        <family val="1"/>
      </rPr>
      <t>2</t>
    </r>
  </si>
  <si>
    <r>
      <t>FCF</t>
    </r>
    <r>
      <rPr>
        <b/>
        <vertAlign val="subscript"/>
        <sz val="10"/>
        <color indexed="58"/>
        <rFont val="Cambria"/>
        <family val="1"/>
      </rPr>
      <t>3</t>
    </r>
  </si>
  <si>
    <t xml:space="preserve">Value of operations = </t>
  </si>
  <si>
    <t>Value of nonoperating assets =</t>
  </si>
  <si>
    <t>All debt =</t>
  </si>
  <si>
    <t>Preferred stock =</t>
  </si>
  <si>
    <t>Number of shares of common stock =</t>
  </si>
  <si>
    <t>ESTIMATING PRICE PER SHARE</t>
  </si>
  <si>
    <t>Value of operations</t>
  </si>
  <si>
    <r>
      <t>+</t>
    </r>
    <r>
      <rPr>
        <b/>
        <u/>
        <sz val="10"/>
        <rFont val="Cambria"/>
        <family val="1"/>
      </rPr>
      <t xml:space="preserve">  Value of nonoperating assets</t>
    </r>
  </si>
  <si>
    <t>Total estimated value of firm</t>
  </si>
  <si>
    <r>
      <t>−</t>
    </r>
    <r>
      <rPr>
        <b/>
        <sz val="10"/>
        <rFont val="Cambria"/>
        <family val="1"/>
      </rPr>
      <t xml:space="preserve"> Debt</t>
    </r>
  </si>
  <si>
    <r>
      <t>−</t>
    </r>
    <r>
      <rPr>
        <b/>
        <u/>
        <sz val="10"/>
        <rFont val="Cambria"/>
        <family val="1"/>
      </rPr>
      <t xml:space="preserve"> Preferred stock</t>
    </r>
  </si>
  <si>
    <t>Estimated value of equity</t>
  </si>
  <si>
    <r>
      <t>÷</t>
    </r>
    <r>
      <rPr>
        <b/>
        <u/>
        <sz val="10"/>
        <rFont val="Cambria"/>
        <family val="1"/>
      </rPr>
      <t xml:space="preserve"> Number of shares</t>
    </r>
  </si>
  <si>
    <t>Estimated stock price per share =</t>
  </si>
  <si>
    <t>Estimating the Value of R&amp;R’s Stock Price (Millions, Except for Per Share Data)</t>
  </si>
  <si>
    <t>Free cash flow</t>
  </si>
  <si>
    <t>Preferred stock</t>
  </si>
  <si>
    <t>Number of shares of stock</t>
  </si>
  <si>
    <t>Dividend</t>
  </si>
  <si>
    <r>
      <t>r</t>
    </r>
    <r>
      <rPr>
        <b/>
        <vertAlign val="subscript"/>
        <sz val="10"/>
        <rFont val="Arial"/>
        <family val="2"/>
      </rPr>
      <t>ps</t>
    </r>
  </si>
  <si>
    <r>
      <t>V</t>
    </r>
    <r>
      <rPr>
        <b/>
        <vertAlign val="subscript"/>
        <sz val="10"/>
        <rFont val="Arial"/>
        <family val="2"/>
      </rPr>
      <t>ps</t>
    </r>
    <r>
      <rPr>
        <b/>
        <sz val="10"/>
        <rFont val="Arial"/>
        <family val="2"/>
      </rPr>
      <t xml:space="preserve">  =</t>
    </r>
  </si>
  <si>
    <t>= ───────</t>
  </si>
  <si>
    <t xml:space="preserve"> </t>
  </si>
  <si>
    <t>Column1</t>
  </si>
  <si>
    <t>Mkt. Sec.</t>
  </si>
  <si>
    <t>Claims on Value</t>
  </si>
  <si>
    <t>Pref. Stk.</t>
  </si>
  <si>
    <t>Data for charts</t>
  </si>
  <si>
    <t>If constant growth begins at Time 1:</t>
  </si>
  <si>
    <t>If constant growth begins at Time 0:</t>
  </si>
  <si>
    <t xml:space="preserve">Short-term investments </t>
  </si>
  <si>
    <r>
      <t>V</t>
    </r>
    <r>
      <rPr>
        <b/>
        <vertAlign val="subscript"/>
        <sz val="10"/>
        <color rgb="FF0000FF"/>
        <rFont val="Arial"/>
        <family val="2"/>
      </rPr>
      <t>op</t>
    </r>
    <r>
      <rPr>
        <b/>
        <sz val="10"/>
        <color rgb="FF0000FF"/>
        <rFont val="Arial"/>
        <family val="2"/>
      </rPr>
      <t xml:space="preserve"> =</t>
    </r>
  </si>
  <si>
    <r>
      <t>FCF</t>
    </r>
    <r>
      <rPr>
        <b/>
        <vertAlign val="subscript"/>
        <sz val="10"/>
        <color rgb="FF0000FF"/>
        <rFont val="Arial"/>
        <family val="2"/>
      </rPr>
      <t>1</t>
    </r>
    <r>
      <rPr>
        <b/>
        <sz val="10"/>
        <color rgb="FF0000FF"/>
        <rFont val="Arial"/>
        <family val="2"/>
      </rPr>
      <t xml:space="preserve"> </t>
    </r>
  </si>
  <si>
    <r>
      <t>FCF</t>
    </r>
    <r>
      <rPr>
        <b/>
        <vertAlign val="subscript"/>
        <sz val="10"/>
        <color rgb="FF0000FF"/>
        <rFont val="Arial"/>
        <family val="2"/>
      </rPr>
      <t>0</t>
    </r>
    <r>
      <rPr>
        <b/>
        <sz val="10"/>
        <color rgb="FF0000FF"/>
        <rFont val="Arial"/>
        <family val="2"/>
      </rPr>
      <t xml:space="preserve"> (1+g</t>
    </r>
    <r>
      <rPr>
        <b/>
        <vertAlign val="subscript"/>
        <sz val="10"/>
        <color rgb="FF0000FF"/>
        <rFont val="Arial"/>
        <family val="2"/>
      </rPr>
      <t>L</t>
    </r>
    <r>
      <rPr>
        <b/>
        <sz val="10"/>
        <color rgb="FF0000FF"/>
        <rFont val="Arial"/>
        <family val="2"/>
      </rPr>
      <t>)</t>
    </r>
  </si>
  <si>
    <r>
      <t>(WACC-g</t>
    </r>
    <r>
      <rPr>
        <b/>
        <vertAlign val="subscript"/>
        <sz val="10"/>
        <color rgb="FF0000FF"/>
        <rFont val="Arial"/>
        <family val="2"/>
      </rPr>
      <t>L</t>
    </r>
    <r>
      <rPr>
        <b/>
        <sz val="10"/>
        <color rgb="FF0000FF"/>
        <rFont val="Arial"/>
        <family val="2"/>
      </rPr>
      <t>)</t>
    </r>
  </si>
  <si>
    <r>
      <t>FCF</t>
    </r>
    <r>
      <rPr>
        <b/>
        <vertAlign val="subscript"/>
        <sz val="10"/>
        <color rgb="FF0000FF"/>
        <rFont val="Cambria"/>
        <family val="1"/>
      </rPr>
      <t>3</t>
    </r>
    <r>
      <rPr>
        <b/>
        <sz val="10"/>
        <color rgb="FF0000FF"/>
        <rFont val="Cambria"/>
        <family val="1"/>
      </rPr>
      <t>(1+g</t>
    </r>
    <r>
      <rPr>
        <b/>
        <vertAlign val="subscript"/>
        <sz val="10"/>
        <color rgb="FF0000FF"/>
        <rFont val="Cambria"/>
        <family val="1"/>
      </rPr>
      <t>L</t>
    </r>
    <r>
      <rPr>
        <b/>
        <sz val="10"/>
        <color rgb="FF0000FF"/>
        <rFont val="Cambria"/>
        <family val="1"/>
      </rPr>
      <t>)</t>
    </r>
  </si>
  <si>
    <r>
      <t>FCF</t>
    </r>
    <r>
      <rPr>
        <b/>
        <vertAlign val="subscript"/>
        <sz val="10"/>
        <color rgb="FF0000FF"/>
        <rFont val="Cambria"/>
        <family val="1"/>
      </rPr>
      <t>4</t>
    </r>
    <r>
      <rPr>
        <b/>
        <sz val="10"/>
        <color rgb="FF0000FF"/>
        <rFont val="Cambria"/>
        <family val="1"/>
      </rPr>
      <t>(1+g</t>
    </r>
    <r>
      <rPr>
        <b/>
        <vertAlign val="subscript"/>
        <sz val="10"/>
        <color rgb="FF0000FF"/>
        <rFont val="Cambria"/>
        <family val="1"/>
      </rPr>
      <t>L</t>
    </r>
    <r>
      <rPr>
        <b/>
        <sz val="10"/>
        <color rgb="FF0000FF"/>
        <rFont val="Cambria"/>
        <family val="1"/>
      </rPr>
      <t>)</t>
    </r>
  </si>
  <si>
    <r>
      <t>FCF</t>
    </r>
    <r>
      <rPr>
        <b/>
        <vertAlign val="subscript"/>
        <sz val="10"/>
        <color rgb="FF0000FF"/>
        <rFont val="Cambria"/>
        <family val="1"/>
      </rPr>
      <t>t</t>
    </r>
    <r>
      <rPr>
        <b/>
        <sz val="10"/>
        <color rgb="FF0000FF"/>
        <rFont val="Cambria"/>
        <family val="1"/>
      </rPr>
      <t>(1+g</t>
    </r>
    <r>
      <rPr>
        <b/>
        <vertAlign val="subscript"/>
        <sz val="10"/>
        <color rgb="FF0000FF"/>
        <rFont val="Cambria"/>
        <family val="1"/>
      </rPr>
      <t>L</t>
    </r>
    <r>
      <rPr>
        <b/>
        <sz val="10"/>
        <color rgb="FF0000FF"/>
        <rFont val="Cambria"/>
        <family val="1"/>
      </rPr>
      <t>)</t>
    </r>
  </si>
  <si>
    <t>… t</t>
  </si>
  <si>
    <r>
      <t>FCF</t>
    </r>
    <r>
      <rPr>
        <b/>
        <vertAlign val="subscript"/>
        <sz val="10"/>
        <color rgb="FF0000FF"/>
        <rFont val="Cambria"/>
        <family val="1"/>
      </rPr>
      <t>3</t>
    </r>
  </si>
  <si>
    <r>
      <t>FCF</t>
    </r>
    <r>
      <rPr>
        <b/>
        <vertAlign val="subscript"/>
        <sz val="10"/>
        <color rgb="FF0000FF"/>
        <rFont val="Cambria"/>
        <family val="1"/>
      </rPr>
      <t>1</t>
    </r>
  </si>
  <si>
    <r>
      <t>FCF</t>
    </r>
    <r>
      <rPr>
        <b/>
        <vertAlign val="subscript"/>
        <sz val="10"/>
        <color rgb="FF0000FF"/>
        <rFont val="Cambria"/>
        <family val="1"/>
      </rPr>
      <t>2</t>
    </r>
  </si>
  <si>
    <t>Constant growth from Year 3 and afterwards:</t>
  </si>
  <si>
    <t>Explicit forecast:</t>
  </si>
  <si>
    <t>←↵</t>
  </si>
  <si>
    <r>
      <t>HV</t>
    </r>
    <r>
      <rPr>
        <b/>
        <vertAlign val="subscript"/>
        <sz val="10"/>
        <color rgb="FF0000FF"/>
        <rFont val="Cambria"/>
        <family val="1"/>
      </rPr>
      <t>3</t>
    </r>
    <r>
      <rPr>
        <b/>
        <sz val="10"/>
        <color rgb="FF0000FF"/>
        <rFont val="Cambria"/>
        <family val="1"/>
      </rPr>
      <t xml:space="preserve"> = V</t>
    </r>
    <r>
      <rPr>
        <b/>
        <vertAlign val="subscript"/>
        <sz val="10"/>
        <color rgb="FF0000FF"/>
        <rFont val="Cambria"/>
        <family val="1"/>
      </rPr>
      <t>op,3</t>
    </r>
    <r>
      <rPr>
        <b/>
        <sz val="10"/>
        <color rgb="FF0000FF"/>
        <rFont val="Cambria"/>
        <family val="1"/>
      </rPr>
      <t xml:space="preserve"> = PV of FCF</t>
    </r>
    <r>
      <rPr>
        <b/>
        <vertAlign val="subscript"/>
        <sz val="10"/>
        <color rgb="FF0000FF"/>
        <rFont val="Cambria"/>
        <family val="1"/>
      </rPr>
      <t>4</t>
    </r>
    <r>
      <rPr>
        <b/>
        <sz val="10"/>
        <color rgb="FF0000FF"/>
        <rFont val="Cambria"/>
        <family val="1"/>
      </rPr>
      <t xml:space="preserve"> and beyond discounted back to Year 3</t>
    </r>
  </si>
  <si>
    <r>
      <t>HV</t>
    </r>
    <r>
      <rPr>
        <b/>
        <vertAlign val="subscript"/>
        <sz val="10"/>
        <color rgb="FF0000FF"/>
        <rFont val="Cambria"/>
        <family val="1"/>
      </rPr>
      <t>3</t>
    </r>
  </si>
  <si>
    <r>
      <t>Explicit forecast ends at Year 3, so make the horizon date Year 3, too. (Note: it is possible to make the horizon date Year 2 because FCF</t>
    </r>
    <r>
      <rPr>
        <b/>
        <vertAlign val="subscript"/>
        <sz val="10"/>
        <color indexed="18"/>
        <rFont val="Arial"/>
        <family val="2"/>
      </rPr>
      <t>3</t>
    </r>
    <r>
      <rPr>
        <b/>
        <sz val="10"/>
        <color indexed="18"/>
        <rFont val="Arial"/>
        <family val="2"/>
      </rPr>
      <t xml:space="preserve"> is known and grows at a constant rate, but it is easy to make mistakes if horizon year is not set equal to end of explicit forecast.)</t>
    </r>
  </si>
  <si>
    <t>Because free cash flows are constant from Year 4 and beyond, we can apply the constant growth model at Year 3:</t>
  </si>
  <si>
    <t>The general horizon value formula is:</t>
  </si>
  <si>
    <r>
      <t>After estimating the horizon value, you can estimate the current value of operations by following these steps: (1) Find the present value of the FCFs from the explicit forecast, discounted back to Time 0 at the WACC; (2) find the present value of the horizon value, discounted back to Time 0 at the WACC; and (3) sum the PV of the FCFs and the PV of the horizon value. This sum is the present value of all future FCF from Time 0 to infinity, discounted back to Time 0. Therefore, this sum is the current value of operations, V</t>
    </r>
    <r>
      <rPr>
        <b/>
        <vertAlign val="subscript"/>
        <sz val="10"/>
        <color indexed="18"/>
        <rFont val="Arial"/>
        <family val="2"/>
      </rPr>
      <t>op,0</t>
    </r>
    <r>
      <rPr>
        <b/>
        <sz val="10"/>
        <color indexed="18"/>
        <rFont val="Arial"/>
        <family val="2"/>
      </rPr>
      <t>.</t>
    </r>
  </si>
  <si>
    <t>PV of FCF in explicit forecast</t>
  </si>
  <si>
    <t>PV of HV is the PV of FCF beyond the explicit forecast</t>
  </si>
  <si>
    <t>R&amp;R's explicit forecast:</t>
  </si>
  <si>
    <t>R&amp;R's horizon value:</t>
  </si>
  <si>
    <r>
      <t>HV</t>
    </r>
    <r>
      <rPr>
        <b/>
        <vertAlign val="subscript"/>
        <sz val="10"/>
        <color rgb="FF0000FF"/>
        <rFont val="Arial"/>
        <family val="2"/>
      </rPr>
      <t>3</t>
    </r>
    <r>
      <rPr>
        <b/>
        <sz val="10"/>
        <color rgb="FF0000FF"/>
        <rFont val="Arial"/>
        <family val="2"/>
      </rPr>
      <t xml:space="preserve"> = V</t>
    </r>
    <r>
      <rPr>
        <b/>
        <vertAlign val="subscript"/>
        <sz val="10"/>
        <color rgb="FF0000FF"/>
        <rFont val="Arial"/>
        <family val="2"/>
      </rPr>
      <t>op,3</t>
    </r>
    <r>
      <rPr>
        <b/>
        <sz val="10"/>
        <color rgb="FF0000FF"/>
        <rFont val="Arial"/>
        <family val="2"/>
      </rPr>
      <t xml:space="preserve"> =</t>
    </r>
  </si>
  <si>
    <r>
      <t>After Year 3, g</t>
    </r>
    <r>
      <rPr>
        <b/>
        <vertAlign val="subscript"/>
        <sz val="10"/>
        <color indexed="18"/>
        <rFont val="Arial"/>
        <family val="2"/>
      </rPr>
      <t>L</t>
    </r>
    <r>
      <rPr>
        <b/>
        <sz val="10"/>
        <color indexed="18"/>
        <rFont val="Arial"/>
        <family val="2"/>
      </rPr>
      <t xml:space="preserve"> =</t>
    </r>
  </si>
  <si>
    <t>B&amp;M's Value of Operations (Millions of Dollars)</t>
  </si>
  <si>
    <t>Estimating the Value of B&amp;M’s Stock Price (Millions, Except for Per Share Data)</t>
  </si>
  <si>
    <r>
      <t>( r</t>
    </r>
    <r>
      <rPr>
        <b/>
        <vertAlign val="subscript"/>
        <sz val="10"/>
        <color indexed="12"/>
        <rFont val="Arial"/>
        <family val="2"/>
      </rPr>
      <t>s</t>
    </r>
    <r>
      <rPr>
        <b/>
        <sz val="10"/>
        <color indexed="12"/>
        <rFont val="Arial"/>
        <family val="2"/>
      </rPr>
      <t xml:space="preserve"> – g</t>
    </r>
    <r>
      <rPr>
        <b/>
        <vertAlign val="subscript"/>
        <sz val="10"/>
        <color indexed="12"/>
        <rFont val="Arial"/>
        <family val="2"/>
      </rPr>
      <t>L</t>
    </r>
    <r>
      <rPr>
        <b/>
        <sz val="10"/>
        <color indexed="12"/>
        <rFont val="Arial"/>
        <family val="2"/>
      </rPr>
      <t xml:space="preserve"> )</t>
    </r>
  </si>
  <si>
    <r>
      <t>g</t>
    </r>
    <r>
      <rPr>
        <b/>
        <vertAlign val="subscript"/>
        <sz val="10"/>
        <rFont val="Arial"/>
        <family val="2"/>
      </rPr>
      <t>L</t>
    </r>
    <r>
      <rPr>
        <b/>
        <sz val="10"/>
        <rFont val="Arial"/>
        <family val="2"/>
      </rPr>
      <t xml:space="preserve"> =</t>
    </r>
  </si>
  <si>
    <r>
      <t>( r</t>
    </r>
    <r>
      <rPr>
        <b/>
        <vertAlign val="subscript"/>
        <sz val="10"/>
        <rFont val="Arial"/>
        <family val="2"/>
      </rPr>
      <t>s</t>
    </r>
    <r>
      <rPr>
        <b/>
        <sz val="10"/>
        <rFont val="Arial"/>
        <family val="2"/>
      </rPr>
      <t xml:space="preserve"> – g</t>
    </r>
    <r>
      <rPr>
        <b/>
        <vertAlign val="subscript"/>
        <sz val="10"/>
        <rFont val="Arial"/>
        <family val="2"/>
      </rPr>
      <t>L</t>
    </r>
    <r>
      <rPr>
        <b/>
        <sz val="10"/>
        <rFont val="Arial"/>
        <family val="2"/>
      </rPr>
      <t xml:space="preserve"> )</t>
    </r>
  </si>
  <si>
    <r>
      <t>D</t>
    </r>
    <r>
      <rPr>
        <b/>
        <vertAlign val="subscript"/>
        <sz val="10"/>
        <rFont val="Arial"/>
        <family val="2"/>
      </rPr>
      <t>1</t>
    </r>
    <r>
      <rPr>
        <b/>
        <sz val="10"/>
        <rFont val="Arial"/>
        <family val="2"/>
      </rPr>
      <t xml:space="preserve"> = D</t>
    </r>
    <r>
      <rPr>
        <b/>
        <vertAlign val="subscript"/>
        <sz val="10"/>
        <rFont val="Arial"/>
        <family val="2"/>
      </rPr>
      <t>0</t>
    </r>
    <r>
      <rPr>
        <b/>
        <sz val="10"/>
        <rFont val="Arial"/>
        <family val="2"/>
      </rPr>
      <t xml:space="preserve"> (1 + g</t>
    </r>
    <r>
      <rPr>
        <b/>
        <vertAlign val="subscript"/>
        <sz val="10"/>
        <rFont val="Arial"/>
        <family val="2"/>
      </rPr>
      <t>L</t>
    </r>
    <r>
      <rPr>
        <b/>
        <sz val="10"/>
        <rFont val="Arial"/>
        <family val="2"/>
      </rPr>
      <t>) =</t>
    </r>
  </si>
  <si>
    <r>
      <t>D</t>
    </r>
    <r>
      <rPr>
        <b/>
        <vertAlign val="subscript"/>
        <sz val="10"/>
        <rFont val="Arial"/>
        <family val="2"/>
      </rPr>
      <t>2</t>
    </r>
    <r>
      <rPr>
        <b/>
        <sz val="10"/>
        <rFont val="Arial"/>
        <family val="2"/>
      </rPr>
      <t xml:space="preserve"> = D</t>
    </r>
    <r>
      <rPr>
        <b/>
        <vertAlign val="subscript"/>
        <sz val="10"/>
        <rFont val="Arial"/>
        <family val="2"/>
      </rPr>
      <t>1</t>
    </r>
    <r>
      <rPr>
        <b/>
        <sz val="10"/>
        <rFont val="Arial"/>
        <family val="2"/>
      </rPr>
      <t xml:space="preserve"> (1+g</t>
    </r>
    <r>
      <rPr>
        <b/>
        <vertAlign val="subscript"/>
        <sz val="10"/>
        <rFont val="Arial"/>
        <family val="2"/>
      </rPr>
      <t>L</t>
    </r>
    <r>
      <rPr>
        <b/>
        <sz val="10"/>
        <rFont val="Arial"/>
        <family val="2"/>
      </rPr>
      <t>) =</t>
    </r>
  </si>
  <si>
    <r>
      <t>g</t>
    </r>
    <r>
      <rPr>
        <b/>
        <vertAlign val="subscript"/>
        <sz val="10"/>
        <rFont val="Arial"/>
        <family val="2"/>
      </rPr>
      <t>L</t>
    </r>
  </si>
  <si>
    <t>u.  What is preferred stock? Suppose a share of preferred stock pays a dividend of $2.10 and investors require a return of 7%. What is the estimated value of the preferred stock?</t>
  </si>
  <si>
    <t>Your employer, a mid-sized human resources management company, is considering expansion into related fields, including the acquisition of Temp Force Company, an employment agency that supplies word processor operators and computer programmers to businesses with temporary heavy workloads. Your employer is also considering the purchase of Biggerstaff &amp; McDonald (B&amp;M), a privately held company owned by two friends, each with 5 million shares of stock. B&amp;M currently has free cash flow of $24 million, which is expected to grow at a constant rate of 5%. B&amp;M’s financial statements report short-term investments of $100 million, debt of $200 million, and preferred stock of $50 million. B&amp;M’s weighted average cost of capital (WACC) is 11%. Answer the following questions.</t>
  </si>
  <si>
    <t>────── =</t>
  </si>
  <si>
    <r>
      <t xml:space="preserve"> D</t>
    </r>
    <r>
      <rPr>
        <b/>
        <vertAlign val="subscript"/>
        <sz val="11"/>
        <rFont val="Cambria"/>
        <family val="1"/>
      </rPr>
      <t>3</t>
    </r>
    <r>
      <rPr>
        <b/>
        <sz val="11"/>
        <rFont val="Cambria"/>
        <family val="1"/>
      </rPr>
      <t xml:space="preserve"> (1+g</t>
    </r>
    <r>
      <rPr>
        <b/>
        <vertAlign val="subscript"/>
        <sz val="11"/>
        <rFont val="Cambria"/>
        <family val="1"/>
      </rPr>
      <t>L</t>
    </r>
    <r>
      <rPr>
        <b/>
        <sz val="11"/>
        <rFont val="Cambria"/>
        <family val="1"/>
      </rPr>
      <t>)</t>
    </r>
  </si>
  <si>
    <t xml:space="preserve">b.  Use a pie chart to illustrate the sources that comprise a hypothetical company’s total value. Using another pie chart, show the claims on a company’s value. How is equity a residual claim?  </t>
  </si>
  <si>
    <r>
      <t>c.  Suppose the free cash flow at Time 1 is expected to grow at a constant rate of g</t>
    </r>
    <r>
      <rPr>
        <b/>
        <vertAlign val="subscript"/>
        <sz val="10"/>
        <color indexed="18"/>
        <rFont val="Arial"/>
        <family val="2"/>
      </rPr>
      <t>L</t>
    </r>
    <r>
      <rPr>
        <b/>
        <sz val="10"/>
        <color indexed="18"/>
        <rFont val="Arial"/>
        <family val="2"/>
      </rPr>
      <t xml:space="preserve"> forever. If g</t>
    </r>
    <r>
      <rPr>
        <b/>
        <vertAlign val="subscript"/>
        <sz val="10"/>
        <color indexed="18"/>
        <rFont val="Arial"/>
        <family val="2"/>
      </rPr>
      <t>L</t>
    </r>
    <r>
      <rPr>
        <b/>
        <sz val="10"/>
        <color indexed="18"/>
        <rFont val="Arial"/>
        <family val="2"/>
      </rPr>
      <t xml:space="preserve"> &lt; WACC, what is a formula for the present value of expected free cash flows when discounted at the WACC? If the most recent free cash flow is expected to grow at a constant rate of g</t>
    </r>
    <r>
      <rPr>
        <b/>
        <vertAlign val="subscript"/>
        <sz val="10"/>
        <color indexed="18"/>
        <rFont val="Arial"/>
        <family val="2"/>
      </rPr>
      <t>L</t>
    </r>
    <r>
      <rPr>
        <b/>
        <sz val="10"/>
        <color indexed="18"/>
        <rFont val="Arial"/>
        <family val="2"/>
      </rPr>
      <t xml:space="preserve"> forever (and g</t>
    </r>
    <r>
      <rPr>
        <b/>
        <vertAlign val="subscript"/>
        <sz val="10"/>
        <color indexed="18"/>
        <rFont val="Arial"/>
        <family val="2"/>
      </rPr>
      <t>L</t>
    </r>
    <r>
      <rPr>
        <b/>
        <sz val="10"/>
        <color indexed="18"/>
        <rFont val="Arial"/>
        <family val="2"/>
      </rPr>
      <t xml:space="preserve"> &lt; WACC), what is a formula for the present value of expected free cash flows when discounted at the WACC? </t>
    </r>
  </si>
  <si>
    <t>d.  Use B&amp;M’s data and the free cash flow valuation model to answer the following questions.</t>
  </si>
  <si>
    <t>e. You have just learned that B&amp;M has undertaken a major expansion that will change its expected free cash flows to  −$10 million in 1 year, $20 million in 2 years, and $35 million in 3 years. After 3 years, free cash flow will grow at a rate of 5%. No new debt or preferred stock were added, the investment was financed by equity from the owners. Assume the WACC is unchanged at 11% and it that there are still has 10 million shares of stock outstanding.</t>
  </si>
  <si>
    <t>g.   What is a constant growth stock?  How are constant growth stocks valued?</t>
  </si>
  <si>
    <t>f.  Write out a formula that can be used to value any dividend-paying stock, regardless of its dividend pattern.</t>
  </si>
  <si>
    <t>h.  Assume that Temp Force has a beta coefficient of 1.2, that the risk-free rate (the yield on T-bonds) is 7.0%, and that the market risk premium is 5%.  What is the required rate of return on the firm’s stock?</t>
  </si>
  <si>
    <r>
      <t>i.  Assume that Temp Force is a constant growth company whose last dividend (D</t>
    </r>
    <r>
      <rPr>
        <b/>
        <vertAlign val="subscript"/>
        <sz val="10"/>
        <color indexed="18"/>
        <rFont val="Arial"/>
        <family val="2"/>
      </rPr>
      <t>0</t>
    </r>
    <r>
      <rPr>
        <b/>
        <sz val="10"/>
        <color indexed="18"/>
        <rFont val="Arial"/>
        <family val="2"/>
      </rPr>
      <t>, which was paid yesterday) was $2.00 and whose dividend is expected to grow indefinitely at a 6% rate.</t>
    </r>
  </si>
  <si>
    <t>i.  Now assume that the stock is currently selling at $30.29.  What is its expected rate of return?</t>
  </si>
  <si>
    <t>j.  Now assume that Temp Force’s dividend is expected to experience nonconstant growth of 30% from Year 0 to Year 1, 25% from Year 1 to Year 2, and 15% from Year 2 to Year 3. After Year 3, dividends will grow at a constant rate of 6%. What is the stock’s intrinsic value under these conditions? What are the expected dividend yield and capital gains yield during the first year? What are the expected dividend yield and capital gains yield during the fourth year (from Year 3 to Year 4)?</t>
  </si>
  <si>
    <t>Chapter 9 Mini Case</t>
  </si>
</sst>
</file>

<file path=xl/styles.xml><?xml version="1.0" encoding="utf-8"?>
<styleSheet xmlns="http://schemas.openxmlformats.org/spreadsheetml/2006/main">
  <numFmts count="15">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quot;$&quot;#,##0.0000"/>
    <numFmt numFmtId="167" formatCode="&quot;$&quot;#,##0.000"/>
    <numFmt numFmtId="168" formatCode="&quot;$&quot;#,##0.00;\−&quot;$&quot;#,##0.00"/>
    <numFmt numFmtId="169" formatCode="&quot;$&quot;#,##0.0_);[Red]\(&quot;$&quot;#,##0.0\)"/>
    <numFmt numFmtId="170" formatCode="&quot;$&quot;#,##0.0"/>
    <numFmt numFmtId="171" formatCode="#,##0.0_);[Red]\(#,##0.0\)"/>
    <numFmt numFmtId="172" formatCode="0.0"/>
    <numFmt numFmtId="173" formatCode="0.000"/>
    <numFmt numFmtId="174" formatCode="&quot;$&quot;#,##0.00_7"/>
    <numFmt numFmtId="175" formatCode="&quot;$&quot;#,##0.000;\−&quot;$&quot;#,##0.000"/>
  </numFmts>
  <fonts count="66">
    <font>
      <sz val="10"/>
      <name val="Times New Roman"/>
    </font>
    <font>
      <sz val="10"/>
      <name val="Times New Roman"/>
      <family val="1"/>
    </font>
    <font>
      <b/>
      <sz val="10"/>
      <name val="Times New Roman"/>
      <family val="1"/>
    </font>
    <font>
      <b/>
      <sz val="10"/>
      <color indexed="18"/>
      <name val="Times New Roman"/>
      <family val="1"/>
    </font>
    <font>
      <b/>
      <sz val="10"/>
      <color indexed="12"/>
      <name val="Times New Roman"/>
      <family val="1"/>
    </font>
    <font>
      <b/>
      <sz val="12"/>
      <color indexed="16"/>
      <name val="Times New Roman"/>
      <family val="1"/>
    </font>
    <font>
      <sz val="10"/>
      <name val="Times New Roman"/>
      <family val="1"/>
    </font>
    <font>
      <sz val="12"/>
      <name val="Arial"/>
      <family val="2"/>
    </font>
    <font>
      <b/>
      <sz val="10"/>
      <name val="Arial"/>
      <family val="2"/>
    </font>
    <font>
      <b/>
      <sz val="8"/>
      <name val="Arial"/>
      <family val="2"/>
    </font>
    <font>
      <b/>
      <sz val="12"/>
      <color indexed="16"/>
      <name val="Arial"/>
      <family val="2"/>
    </font>
    <font>
      <b/>
      <sz val="10"/>
      <color indexed="16"/>
      <name val="Arial"/>
      <family val="2"/>
    </font>
    <font>
      <b/>
      <sz val="10"/>
      <color indexed="18"/>
      <name val="Arial"/>
      <family val="2"/>
    </font>
    <font>
      <sz val="10"/>
      <name val="Arial"/>
      <family val="2"/>
    </font>
    <font>
      <b/>
      <sz val="10"/>
      <color indexed="12"/>
      <name val="Arial"/>
      <family val="2"/>
    </font>
    <font>
      <b/>
      <vertAlign val="subscript"/>
      <sz val="10"/>
      <color indexed="12"/>
      <name val="Arial"/>
      <family val="2"/>
    </font>
    <font>
      <b/>
      <vertAlign val="superscript"/>
      <sz val="10"/>
      <color indexed="12"/>
      <name val="Arial"/>
      <family val="2"/>
    </font>
    <font>
      <b/>
      <sz val="10"/>
      <color indexed="10"/>
      <name val="Arial"/>
      <family val="2"/>
    </font>
    <font>
      <b/>
      <vertAlign val="subscript"/>
      <sz val="10"/>
      <color indexed="18"/>
      <name val="Arial"/>
      <family val="2"/>
    </font>
    <font>
      <sz val="10"/>
      <color indexed="18"/>
      <name val="Arial"/>
      <family val="2"/>
    </font>
    <font>
      <b/>
      <vertAlign val="subscript"/>
      <sz val="10"/>
      <name val="Arial"/>
      <family val="2"/>
    </font>
    <font>
      <b/>
      <sz val="10"/>
      <color indexed="8"/>
      <name val="Arial"/>
      <family val="2"/>
    </font>
    <font>
      <b/>
      <sz val="10"/>
      <color indexed="20"/>
      <name val="Arial"/>
      <family val="2"/>
    </font>
    <font>
      <b/>
      <sz val="10"/>
      <color rgb="FF0000FF"/>
      <name val="Arial"/>
      <family val="2"/>
    </font>
    <font>
      <b/>
      <sz val="11"/>
      <name val="Arial"/>
      <family val="2"/>
    </font>
    <font>
      <b/>
      <sz val="10"/>
      <name val="Cambria"/>
      <family val="1"/>
    </font>
    <font>
      <b/>
      <vertAlign val="subscript"/>
      <sz val="10"/>
      <name val="Cambria"/>
      <family val="1"/>
    </font>
    <font>
      <b/>
      <sz val="10"/>
      <color indexed="12"/>
      <name val="Cambria"/>
      <family val="1"/>
    </font>
    <font>
      <b/>
      <sz val="10"/>
      <color rgb="FF0000FF"/>
      <name val="Cambria"/>
      <family val="1"/>
    </font>
    <font>
      <b/>
      <vertAlign val="superscript"/>
      <sz val="10"/>
      <name val="Cambria"/>
      <family val="1"/>
    </font>
    <font>
      <b/>
      <sz val="10"/>
      <color rgb="FF0000CC"/>
      <name val="Cambria"/>
      <family val="1"/>
    </font>
    <font>
      <b/>
      <sz val="12"/>
      <name val="Cambria"/>
      <family val="1"/>
    </font>
    <font>
      <b/>
      <sz val="11"/>
      <color indexed="16"/>
      <name val="Cambria"/>
      <family val="1"/>
    </font>
    <font>
      <b/>
      <sz val="11"/>
      <color rgb="FF0000FF"/>
      <name val="Cambria"/>
      <family val="1"/>
    </font>
    <font>
      <b/>
      <sz val="11"/>
      <name val="Cambria"/>
      <family val="1"/>
    </font>
    <font>
      <b/>
      <vertAlign val="subscript"/>
      <sz val="11"/>
      <name val="Cambria"/>
      <family val="1"/>
    </font>
    <font>
      <b/>
      <sz val="10"/>
      <color indexed="58"/>
      <name val="Cambria"/>
      <family val="1"/>
    </font>
    <font>
      <b/>
      <sz val="11"/>
      <color indexed="58"/>
      <name val="Cambria"/>
      <family val="1"/>
    </font>
    <font>
      <b/>
      <vertAlign val="subscript"/>
      <sz val="11"/>
      <color indexed="58"/>
      <name val="Cambria"/>
      <family val="1"/>
    </font>
    <font>
      <b/>
      <vertAlign val="superscript"/>
      <sz val="11"/>
      <color indexed="58"/>
      <name val="Cambria"/>
      <family val="1"/>
    </font>
    <font>
      <b/>
      <vertAlign val="subscript"/>
      <sz val="10"/>
      <color indexed="12"/>
      <name val="Cambria"/>
      <family val="1"/>
    </font>
    <font>
      <b/>
      <u val="singleAccounting"/>
      <sz val="10"/>
      <name val="Cambria"/>
      <family val="1"/>
    </font>
    <font>
      <b/>
      <u val="singleAccounting"/>
      <sz val="10"/>
      <color indexed="12"/>
      <name val="Cambria"/>
      <family val="1"/>
    </font>
    <font>
      <sz val="10"/>
      <name val="Times New Roman"/>
      <family val="1"/>
    </font>
    <font>
      <b/>
      <u val="singleAccounting"/>
      <sz val="10"/>
      <name val="Arial"/>
      <family val="2"/>
    </font>
    <font>
      <b/>
      <u/>
      <sz val="10"/>
      <color indexed="12"/>
      <name val="Arial"/>
      <family val="2"/>
    </font>
    <font>
      <b/>
      <vertAlign val="subscript"/>
      <sz val="10"/>
      <color indexed="58"/>
      <name val="Cambria"/>
      <family val="1"/>
    </font>
    <font>
      <b/>
      <sz val="11"/>
      <color rgb="FF002060"/>
      <name val="Cambria"/>
      <family val="1"/>
    </font>
    <font>
      <b/>
      <vertAlign val="superscript"/>
      <sz val="10"/>
      <color indexed="58"/>
      <name val="Cambria"/>
      <family val="1"/>
    </font>
    <font>
      <b/>
      <vertAlign val="subscript"/>
      <sz val="11"/>
      <color rgb="FF002060"/>
      <name val="Cambria"/>
      <family val="1"/>
    </font>
    <font>
      <b/>
      <sz val="10"/>
      <color rgb="FF002060"/>
      <name val="Cambria"/>
      <family val="1"/>
    </font>
    <font>
      <b/>
      <sz val="10"/>
      <color indexed="16"/>
      <name val="Cambria"/>
      <family val="1"/>
    </font>
    <font>
      <b/>
      <sz val="12"/>
      <color rgb="FF002060"/>
      <name val="Cambria"/>
      <family val="1"/>
    </font>
    <font>
      <b/>
      <vertAlign val="subscript"/>
      <sz val="12"/>
      <color rgb="FF002060"/>
      <name val="Cambria"/>
      <family val="1"/>
    </font>
    <font>
      <b/>
      <u val="doubleAccounting"/>
      <sz val="12"/>
      <color rgb="FF002060"/>
      <name val="Cambria"/>
      <family val="1"/>
    </font>
    <font>
      <b/>
      <vertAlign val="superscript"/>
      <sz val="10"/>
      <color rgb="FF002060"/>
      <name val="Cambria"/>
      <family val="1"/>
    </font>
    <font>
      <b/>
      <sz val="10"/>
      <color indexed="20"/>
      <name val="Cambria"/>
      <family val="1"/>
    </font>
    <font>
      <b/>
      <u/>
      <sz val="12"/>
      <name val="Cambria"/>
      <family val="1"/>
    </font>
    <font>
      <b/>
      <u/>
      <sz val="10"/>
      <name val="Cambria"/>
      <family val="1"/>
    </font>
    <font>
      <b/>
      <u/>
      <sz val="10"/>
      <color rgb="FF002060"/>
      <name val="Cambria"/>
      <family val="1"/>
    </font>
    <font>
      <b/>
      <vertAlign val="subscript"/>
      <sz val="10"/>
      <color rgb="FF0000FF"/>
      <name val="Arial"/>
      <family val="2"/>
    </font>
    <font>
      <b/>
      <vertAlign val="subscript"/>
      <sz val="10"/>
      <color rgb="FF0000FF"/>
      <name val="Cambria"/>
      <family val="1"/>
    </font>
    <font>
      <b/>
      <sz val="10"/>
      <color rgb="FF0000FF"/>
      <name val="Times New Roman"/>
      <family val="1"/>
    </font>
    <font>
      <b/>
      <sz val="12"/>
      <color rgb="FF0000FF"/>
      <name val="Times New Roman"/>
      <family val="1"/>
    </font>
    <font>
      <sz val="10"/>
      <color theme="1"/>
      <name val="Cambria"/>
      <family val="1"/>
    </font>
    <font>
      <sz val="10"/>
      <color theme="1"/>
      <name val="Cambria"/>
      <family val="2"/>
    </font>
  </fonts>
  <fills count="11">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42"/>
        <bgColor indexed="64"/>
      </patternFill>
    </fill>
    <fill>
      <patternFill patternType="solid">
        <fgColor rgb="FFCCFFCC"/>
        <bgColor indexed="64"/>
      </patternFill>
    </fill>
    <fill>
      <patternFill patternType="solid">
        <fgColor theme="5" tint="0.59999389629810485"/>
        <bgColor indexed="64"/>
      </patternFill>
    </fill>
    <fill>
      <patternFill patternType="solid">
        <fgColor theme="9" tint="0.59999389629810485"/>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12"/>
      </bottom>
      <diagonal/>
    </border>
    <border>
      <left/>
      <right style="medium">
        <color indexed="64"/>
      </right>
      <top style="medium">
        <color indexed="64"/>
      </top>
      <bottom style="thin">
        <color indexed="1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12"/>
      </left>
      <right/>
      <top/>
      <bottom/>
      <diagonal/>
    </border>
    <border>
      <left/>
      <right style="thin">
        <color indexed="1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43" fillId="0" borderId="0" applyFont="0" applyFill="0" applyBorder="0" applyAlignment="0" applyProtection="0"/>
    <xf numFmtId="2" fontId="64" fillId="6" borderId="14" applyNumberFormat="0" applyFont="0" applyBorder="0" applyAlignment="0"/>
    <xf numFmtId="0" fontId="65" fillId="5" borderId="0" applyNumberFormat="0" applyFont="0" applyBorder="0" applyAlignment="0"/>
    <xf numFmtId="3" fontId="30" fillId="0" borderId="0" applyNumberFormat="0" applyFill="0" applyBorder="0" applyAlignment="0" applyProtection="0"/>
  </cellStyleXfs>
  <cellXfs count="408">
    <xf numFmtId="0" fontId="0" fillId="0" borderId="0" xfId="0"/>
    <xf numFmtId="0" fontId="2" fillId="0" borderId="0" xfId="0" applyFont="1"/>
    <xf numFmtId="0" fontId="3" fillId="0" borderId="0" xfId="0" applyFont="1"/>
    <xf numFmtId="0" fontId="3" fillId="0" borderId="0" xfId="0" applyFont="1" applyAlignment="1">
      <alignment horizontal="left"/>
    </xf>
    <xf numFmtId="0" fontId="2" fillId="0" borderId="0" xfId="0" applyFont="1" applyFill="1"/>
    <xf numFmtId="0" fontId="3" fillId="0" borderId="0" xfId="0" applyFont="1" applyAlignment="1">
      <alignment horizontal="left" vertical="center"/>
    </xf>
    <xf numFmtId="0" fontId="8" fillId="0" borderId="0" xfId="0" applyFont="1"/>
    <xf numFmtId="22" fontId="9" fillId="0" borderId="0" xfId="0" applyNumberFormat="1" applyFont="1" applyAlignment="1">
      <alignment horizontal="center"/>
    </xf>
    <xf numFmtId="14" fontId="8" fillId="0" borderId="0" xfId="0" applyNumberFormat="1" applyFont="1"/>
    <xf numFmtId="0" fontId="11" fillId="0" borderId="0" xfId="0" applyFont="1" applyAlignment="1">
      <alignment horizontal="left"/>
    </xf>
    <xf numFmtId="0" fontId="12" fillId="0" borderId="0" xfId="0" applyFont="1"/>
    <xf numFmtId="0" fontId="13" fillId="0" borderId="0" xfId="0" applyFont="1" applyAlignment="1">
      <alignment wrapText="1"/>
    </xf>
    <xf numFmtId="0" fontId="11" fillId="0" borderId="0" xfId="0" applyFont="1"/>
    <xf numFmtId="0" fontId="12" fillId="0" borderId="0" xfId="0" applyFont="1" applyAlignment="1">
      <alignment wrapText="1"/>
    </xf>
    <xf numFmtId="0" fontId="14" fillId="0" borderId="0" xfId="0" applyFont="1"/>
    <xf numFmtId="0" fontId="17" fillId="0" borderId="0" xfId="0" applyFont="1" applyAlignment="1">
      <alignment horizontal="center" vertical="center"/>
    </xf>
    <xf numFmtId="0" fontId="17" fillId="0" borderId="0" xfId="0" applyFont="1" applyAlignment="1">
      <alignment horizontal="center"/>
    </xf>
    <xf numFmtId="0" fontId="17" fillId="0" borderId="0" xfId="0" applyFont="1"/>
    <xf numFmtId="0" fontId="12" fillId="0" borderId="0" xfId="0" applyFont="1" applyAlignment="1">
      <alignment horizontal="left"/>
    </xf>
    <xf numFmtId="0" fontId="19" fillId="0" borderId="0" xfId="0" applyFont="1" applyAlignment="1">
      <alignment vertical="top" wrapText="1"/>
    </xf>
    <xf numFmtId="0" fontId="13" fillId="0" borderId="0" xfId="0" applyFont="1" applyAlignment="1">
      <alignment vertical="top" wrapText="1"/>
    </xf>
    <xf numFmtId="0" fontId="8" fillId="0" borderId="0" xfId="0" applyFont="1" applyAlignment="1">
      <alignment horizontal="center"/>
    </xf>
    <xf numFmtId="0" fontId="8" fillId="3" borderId="10" xfId="0" applyFont="1" applyFill="1" applyBorder="1" applyAlignment="1">
      <alignment horizontal="right"/>
    </xf>
    <xf numFmtId="0" fontId="8" fillId="3" borderId="0" xfId="0" applyFont="1" applyFill="1" applyBorder="1"/>
    <xf numFmtId="0" fontId="8" fillId="3" borderId="3" xfId="0" applyFont="1" applyFill="1" applyBorder="1"/>
    <xf numFmtId="0" fontId="8" fillId="3" borderId="0" xfId="0" applyFont="1" applyFill="1" applyBorder="1" applyAlignment="1">
      <alignment horizontal="center"/>
    </xf>
    <xf numFmtId="39" fontId="8" fillId="3" borderId="3" xfId="1" applyNumberFormat="1" applyFont="1" applyFill="1" applyBorder="1" applyAlignment="1">
      <alignment horizontal="center"/>
    </xf>
    <xf numFmtId="0" fontId="8" fillId="3" borderId="5" xfId="0" applyFont="1" applyFill="1" applyBorder="1"/>
    <xf numFmtId="0" fontId="8" fillId="3" borderId="6" xfId="0" applyFont="1" applyFill="1" applyBorder="1"/>
    <xf numFmtId="0" fontId="8" fillId="0" borderId="4" xfId="0" applyFont="1" applyFill="1" applyBorder="1" applyAlignment="1">
      <alignment horizontal="center"/>
    </xf>
    <xf numFmtId="0" fontId="8" fillId="0" borderId="0" xfId="0" applyFont="1" applyFill="1" applyBorder="1" applyAlignment="1">
      <alignment horizontal="center"/>
    </xf>
    <xf numFmtId="0" fontId="8" fillId="0" borderId="0" xfId="0" applyFont="1" applyAlignment="1">
      <alignment horizontal="right"/>
    </xf>
    <xf numFmtId="165" fontId="14" fillId="4" borderId="14" xfId="0" applyNumberFormat="1" applyFont="1" applyFill="1" applyBorder="1"/>
    <xf numFmtId="0" fontId="8" fillId="0" borderId="4" xfId="0" applyFont="1" applyBorder="1" applyAlignment="1">
      <alignment horizontal="center"/>
    </xf>
    <xf numFmtId="165" fontId="8" fillId="0" borderId="4" xfId="0" applyNumberFormat="1" applyFont="1" applyBorder="1" applyAlignment="1">
      <alignment horizontal="center"/>
    </xf>
    <xf numFmtId="165" fontId="8" fillId="0" borderId="0" xfId="0" applyNumberFormat="1" applyFont="1" applyAlignment="1">
      <alignment horizontal="center"/>
    </xf>
    <xf numFmtId="10" fontId="14" fillId="4" borderId="14" xfId="2" applyNumberFormat="1" applyFont="1" applyFill="1" applyBorder="1"/>
    <xf numFmtId="0" fontId="8" fillId="0" borderId="0" xfId="0" applyFont="1" applyAlignment="1">
      <alignment horizontal="center" wrapText="1"/>
    </xf>
    <xf numFmtId="10" fontId="14" fillId="4" borderId="14" xfId="0" applyNumberFormat="1" applyFont="1" applyFill="1" applyBorder="1"/>
    <xf numFmtId="0" fontId="8" fillId="3" borderId="7" xfId="0" applyFont="1" applyFill="1" applyBorder="1" applyAlignment="1">
      <alignment horizontal="center"/>
    </xf>
    <xf numFmtId="0" fontId="8" fillId="3" borderId="5" xfId="0" applyFont="1" applyFill="1" applyBorder="1" applyAlignment="1">
      <alignment horizontal="center"/>
    </xf>
    <xf numFmtId="9" fontId="14" fillId="4" borderId="14" xfId="0" applyNumberFormat="1" applyFont="1" applyFill="1" applyBorder="1"/>
    <xf numFmtId="0" fontId="7" fillId="0" borderId="0" xfId="0" applyFont="1" applyAlignment="1">
      <alignment horizontal="center"/>
    </xf>
    <xf numFmtId="8" fontId="8" fillId="0" borderId="0" xfId="0" applyNumberFormat="1" applyFont="1" applyAlignment="1">
      <alignment horizontal="center"/>
    </xf>
    <xf numFmtId="10" fontId="8" fillId="0" borderId="0" xfId="0" applyNumberFormat="1" applyFont="1" applyAlignment="1">
      <alignment horizontal="center"/>
    </xf>
    <xf numFmtId="8" fontId="14" fillId="4" borderId="14" xfId="0" applyNumberFormat="1" applyFont="1" applyFill="1" applyBorder="1" applyAlignment="1">
      <alignment horizontal="center"/>
    </xf>
    <xf numFmtId="8" fontId="17" fillId="0" borderId="0" xfId="0" applyNumberFormat="1" applyFont="1" applyFill="1" applyBorder="1" applyAlignment="1">
      <alignment horizontal="center"/>
    </xf>
    <xf numFmtId="0" fontId="8" fillId="0" borderId="0" xfId="0" applyFont="1" applyFill="1"/>
    <xf numFmtId="0" fontId="22" fillId="0" borderId="0" xfId="0" applyFont="1" applyBorder="1" applyAlignment="1">
      <alignment horizontal="center"/>
    </xf>
    <xf numFmtId="166" fontId="14" fillId="0" borderId="0" xfId="0" applyNumberFormat="1" applyFont="1" applyFill="1"/>
    <xf numFmtId="164" fontId="14" fillId="4" borderId="14" xfId="2" applyNumberFormat="1" applyFont="1" applyFill="1" applyBorder="1"/>
    <xf numFmtId="164" fontId="14" fillId="4" borderId="14" xfId="0" applyNumberFormat="1" applyFont="1" applyFill="1" applyBorder="1"/>
    <xf numFmtId="0" fontId="8" fillId="0" borderId="0" xfId="0" applyFont="1" applyFill="1" applyBorder="1"/>
    <xf numFmtId="166" fontId="8" fillId="0" borderId="0" xfId="0" applyNumberFormat="1" applyFont="1"/>
    <xf numFmtId="0" fontId="2" fillId="0" borderId="0" xfId="0" applyFont="1" applyFill="1" applyBorder="1" applyAlignment="1">
      <alignment horizontal="right" vertical="center"/>
    </xf>
    <xf numFmtId="0" fontId="6" fillId="0" borderId="0" xfId="0" applyFont="1" applyAlignment="1">
      <alignment wrapText="1"/>
    </xf>
    <xf numFmtId="0" fontId="2" fillId="3" borderId="0" xfId="0" applyFont="1" applyFill="1" applyBorder="1" applyAlignment="1">
      <alignment horizontal="center" vertical="center"/>
    </xf>
    <xf numFmtId="0" fontId="2" fillId="3" borderId="10" xfId="0" applyFont="1" applyFill="1" applyBorder="1" applyAlignment="1">
      <alignment horizontal="right" vertical="center"/>
    </xf>
    <xf numFmtId="0" fontId="3" fillId="0" borderId="0" xfId="0" applyFont="1" applyAlignment="1">
      <alignment wrapText="1"/>
    </xf>
    <xf numFmtId="0" fontId="14" fillId="5" borderId="16" xfId="0" applyFont="1" applyFill="1" applyBorder="1" applyAlignment="1">
      <alignment horizontal="center"/>
    </xf>
    <xf numFmtId="0" fontId="8" fillId="5" borderId="2" xfId="0" applyFont="1" applyFill="1" applyBorder="1"/>
    <xf numFmtId="0" fontId="14" fillId="5" borderId="5" xfId="0" applyFont="1" applyFill="1" applyBorder="1" applyAlignment="1">
      <alignment horizontal="center"/>
    </xf>
    <xf numFmtId="0" fontId="8" fillId="5" borderId="6" xfId="0" applyFont="1" applyFill="1" applyBorder="1"/>
    <xf numFmtId="0" fontId="14" fillId="5" borderId="17" xfId="0" applyFont="1" applyFill="1" applyBorder="1" applyAlignment="1">
      <alignment horizontal="center"/>
    </xf>
    <xf numFmtId="0" fontId="14" fillId="5" borderId="6" xfId="0" applyFont="1" applyFill="1" applyBorder="1" applyAlignment="1">
      <alignment horizontal="center"/>
    </xf>
    <xf numFmtId="0" fontId="8" fillId="5" borderId="0" xfId="0" applyFont="1" applyFill="1" applyBorder="1" applyAlignment="1">
      <alignment horizontal="right"/>
    </xf>
    <xf numFmtId="8" fontId="14" fillId="5" borderId="0" xfId="0" applyNumberFormat="1" applyFont="1" applyFill="1" applyBorder="1" applyAlignment="1">
      <alignment horizontal="center"/>
    </xf>
    <xf numFmtId="0" fontId="8" fillId="5" borderId="0" xfId="0" applyFont="1" applyFill="1" applyBorder="1"/>
    <xf numFmtId="9" fontId="14" fillId="5" borderId="0" xfId="0" applyNumberFormat="1" applyFont="1" applyFill="1" applyBorder="1" applyAlignment="1">
      <alignment horizontal="center"/>
    </xf>
    <xf numFmtId="164" fontId="14" fillId="5" borderId="0" xfId="0" applyNumberFormat="1" applyFont="1" applyFill="1" applyBorder="1" applyAlignment="1">
      <alignment horizontal="center"/>
    </xf>
    <xf numFmtId="0" fontId="8" fillId="5" borderId="0" xfId="0" applyFont="1" applyFill="1" applyBorder="1" applyAlignment="1">
      <alignment horizontal="center"/>
    </xf>
    <xf numFmtId="0" fontId="8" fillId="5" borderId="0" xfId="0" applyFont="1" applyFill="1" applyBorder="1" applyAlignment="1">
      <alignment vertical="center"/>
    </xf>
    <xf numFmtId="0" fontId="2" fillId="5" borderId="0" xfId="0" applyFont="1" applyFill="1" applyBorder="1" applyAlignment="1">
      <alignment horizontal="center" vertical="center"/>
    </xf>
    <xf numFmtId="39" fontId="8" fillId="5" borderId="0" xfId="1" applyNumberFormat="1" applyFont="1" applyFill="1" applyBorder="1" applyAlignment="1">
      <alignment horizontal="center"/>
    </xf>
    <xf numFmtId="0" fontId="2" fillId="5" borderId="0" xfId="0" applyFont="1" applyFill="1" applyBorder="1" applyAlignment="1">
      <alignment vertical="center"/>
    </xf>
    <xf numFmtId="0" fontId="8" fillId="5" borderId="10" xfId="0" applyFont="1" applyFill="1" applyBorder="1" applyAlignment="1">
      <alignment horizontal="right"/>
    </xf>
    <xf numFmtId="0" fontId="8" fillId="5" borderId="3" xfId="0" applyFont="1" applyFill="1" applyBorder="1"/>
    <xf numFmtId="0" fontId="8" fillId="5" borderId="3" xfId="0" applyFont="1" applyFill="1" applyBorder="1" applyAlignment="1">
      <alignment vertical="center"/>
    </xf>
    <xf numFmtId="0" fontId="2" fillId="5" borderId="10" xfId="0" applyFont="1" applyFill="1" applyBorder="1" applyAlignment="1">
      <alignment horizontal="right" vertical="center"/>
    </xf>
    <xf numFmtId="39" fontId="8" fillId="5" borderId="3" xfId="1" applyNumberFormat="1" applyFont="1" applyFill="1" applyBorder="1" applyAlignment="1">
      <alignment horizontal="center"/>
    </xf>
    <xf numFmtId="0" fontId="2" fillId="5" borderId="10" xfId="0" applyFont="1" applyFill="1" applyBorder="1"/>
    <xf numFmtId="0" fontId="2" fillId="5" borderId="3" xfId="0" applyFont="1" applyFill="1" applyBorder="1"/>
    <xf numFmtId="0" fontId="23" fillId="5" borderId="9" xfId="0" applyFont="1" applyFill="1" applyBorder="1"/>
    <xf numFmtId="0" fontId="8" fillId="5" borderId="1" xfId="0" applyFont="1" applyFill="1" applyBorder="1"/>
    <xf numFmtId="0" fontId="8" fillId="4" borderId="15" xfId="0" applyFont="1" applyFill="1" applyBorder="1" applyAlignment="1">
      <alignment horizontal="right"/>
    </xf>
    <xf numFmtId="165" fontId="24" fillId="4" borderId="8" xfId="0" applyNumberFormat="1" applyFont="1" applyFill="1" applyBorder="1" applyAlignment="1">
      <alignment horizontal="center" vertical="center"/>
    </xf>
    <xf numFmtId="0" fontId="8" fillId="5" borderId="5" xfId="0" applyFont="1" applyFill="1" applyBorder="1" applyAlignment="1">
      <alignment horizontal="center"/>
    </xf>
    <xf numFmtId="8" fontId="8" fillId="5" borderId="5" xfId="0" applyNumberFormat="1" applyFont="1" applyFill="1" applyBorder="1" applyAlignment="1">
      <alignment horizontal="center"/>
    </xf>
    <xf numFmtId="0" fontId="8" fillId="0" borderId="0" xfId="0" applyFont="1" applyAlignment="1">
      <alignment horizontal="right" indent="1"/>
    </xf>
    <xf numFmtId="0" fontId="8" fillId="0" borderId="0" xfId="0" applyFont="1" applyFill="1" applyAlignment="1">
      <alignment horizontal="right" indent="1"/>
    </xf>
    <xf numFmtId="10" fontId="14" fillId="0" borderId="0" xfId="0" applyNumberFormat="1" applyFont="1" applyFill="1" applyBorder="1"/>
    <xf numFmtId="0" fontId="25" fillId="0" borderId="0" xfId="0" applyFont="1" applyAlignment="1">
      <alignment vertical="center"/>
    </xf>
    <xf numFmtId="0" fontId="25" fillId="5" borderId="1" xfId="0" applyFont="1" applyFill="1" applyBorder="1" applyAlignment="1">
      <alignment vertical="center"/>
    </xf>
    <xf numFmtId="0" fontId="25" fillId="5" borderId="10" xfId="0" applyFont="1" applyFill="1" applyBorder="1" applyAlignme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5" borderId="10" xfId="0" applyFont="1" applyFill="1" applyBorder="1" applyAlignment="1">
      <alignment horizontal="right" vertical="center"/>
    </xf>
    <xf numFmtId="0" fontId="25" fillId="5" borderId="11" xfId="0" applyFont="1" applyFill="1" applyBorder="1" applyAlignment="1">
      <alignment horizontal="right" vertical="center"/>
    </xf>
    <xf numFmtId="0" fontId="25" fillId="5" borderId="0" xfId="0" applyFont="1" applyFill="1" applyBorder="1" applyAlignment="1">
      <alignment vertical="center"/>
    </xf>
    <xf numFmtId="0" fontId="25" fillId="5" borderId="5" xfId="0" applyFont="1" applyFill="1" applyBorder="1" applyAlignment="1">
      <alignment vertical="center"/>
    </xf>
    <xf numFmtId="165" fontId="2" fillId="5" borderId="0" xfId="0" applyNumberFormat="1" applyFont="1" applyFill="1" applyBorder="1" applyAlignment="1">
      <alignment horizontal="center"/>
    </xf>
    <xf numFmtId="0" fontId="8" fillId="5" borderId="0" xfId="0" applyFont="1" applyFill="1" applyBorder="1" applyAlignment="1">
      <alignment horizontal="right" indent="3"/>
    </xf>
    <xf numFmtId="0" fontId="8" fillId="0" borderId="0" xfId="0" applyFont="1" applyFill="1" applyAlignment="1">
      <alignment horizontal="center"/>
    </xf>
    <xf numFmtId="9" fontId="14" fillId="0" borderId="0" xfId="0" applyNumberFormat="1" applyFont="1" applyFill="1" applyBorder="1"/>
    <xf numFmtId="0" fontId="25" fillId="5" borderId="2" xfId="0" applyFont="1" applyFill="1" applyBorder="1" applyAlignment="1">
      <alignment vertical="center"/>
    </xf>
    <xf numFmtId="0" fontId="25" fillId="5" borderId="3" xfId="0" applyFont="1" applyFill="1" applyBorder="1" applyAlignment="1">
      <alignment vertical="center"/>
    </xf>
    <xf numFmtId="0" fontId="33" fillId="5" borderId="15" xfId="0" applyFont="1" applyFill="1" applyBorder="1"/>
    <xf numFmtId="0" fontId="25" fillId="5" borderId="19" xfId="0" applyFont="1" applyFill="1" applyBorder="1" applyAlignment="1">
      <alignment vertical="center"/>
    </xf>
    <xf numFmtId="0" fontId="34" fillId="5" borderId="10" xfId="0" applyFont="1" applyFill="1" applyBorder="1" applyAlignment="1">
      <alignment horizontal="right" vertical="center"/>
    </xf>
    <xf numFmtId="8" fontId="27" fillId="5" borderId="0" xfId="0" applyNumberFormat="1" applyFont="1" applyFill="1" applyBorder="1" applyAlignment="1">
      <alignment horizontal="right" vertical="center" indent="1"/>
    </xf>
    <xf numFmtId="164" fontId="27" fillId="5" borderId="0" xfId="0" applyNumberFormat="1" applyFont="1" applyFill="1" applyBorder="1" applyAlignment="1">
      <alignment horizontal="right" vertical="center" indent="1"/>
    </xf>
    <xf numFmtId="9" fontId="27" fillId="5" borderId="0" xfId="0" applyNumberFormat="1" applyFont="1" applyFill="1" applyBorder="1" applyAlignment="1">
      <alignment horizontal="right" vertical="center" indent="1"/>
    </xf>
    <xf numFmtId="0" fontId="34" fillId="5" borderId="11" xfId="0" applyFont="1" applyFill="1" applyBorder="1" applyAlignment="1">
      <alignment horizontal="right" vertical="top"/>
    </xf>
    <xf numFmtId="9" fontId="27" fillId="5" borderId="5" xfId="0" applyNumberFormat="1" applyFont="1" applyFill="1" applyBorder="1" applyAlignment="1">
      <alignment horizontal="right" vertical="top" indent="1"/>
    </xf>
    <xf numFmtId="0" fontId="25" fillId="5" borderId="5" xfId="0" applyFont="1" applyFill="1" applyBorder="1" applyAlignment="1">
      <alignment vertical="top"/>
    </xf>
    <xf numFmtId="0" fontId="25" fillId="5" borderId="6" xfId="0" applyFont="1" applyFill="1" applyBorder="1" applyAlignment="1">
      <alignment vertical="center"/>
    </xf>
    <xf numFmtId="0" fontId="25" fillId="5" borderId="9" xfId="0" applyFont="1" applyFill="1" applyBorder="1" applyAlignment="1">
      <alignment horizontal="right" vertical="center"/>
    </xf>
    <xf numFmtId="9" fontId="27" fillId="5" borderId="1" xfId="0" applyNumberFormat="1" applyFont="1" applyFill="1" applyBorder="1" applyAlignment="1">
      <alignment horizontal="right" vertical="center"/>
    </xf>
    <xf numFmtId="0" fontId="25" fillId="5" borderId="10" xfId="0" applyFont="1" applyFill="1" applyBorder="1" applyAlignment="1">
      <alignment horizontal="right"/>
    </xf>
    <xf numFmtId="9" fontId="27" fillId="5" borderId="0" xfId="0" applyNumberFormat="1" applyFont="1" applyFill="1" applyBorder="1" applyAlignment="1"/>
    <xf numFmtId="0" fontId="25" fillId="5" borderId="0" xfId="0" applyFont="1" applyFill="1" applyBorder="1" applyAlignment="1">
      <alignment horizontal="center" vertical="center"/>
    </xf>
    <xf numFmtId="0" fontId="36" fillId="5" borderId="10" xfId="0" applyFont="1" applyFill="1" applyBorder="1" applyAlignment="1">
      <alignment horizontal="right" vertical="center"/>
    </xf>
    <xf numFmtId="8" fontId="36" fillId="5" borderId="0" xfId="0" applyNumberFormat="1" applyFont="1" applyFill="1" applyBorder="1" applyAlignment="1">
      <alignment horizontal="center"/>
    </xf>
    <xf numFmtId="166" fontId="36" fillId="2" borderId="18" xfId="0" applyNumberFormat="1" applyFont="1" applyFill="1" applyBorder="1" applyAlignment="1">
      <alignment horizontal="center"/>
    </xf>
    <xf numFmtId="0" fontId="36" fillId="5" borderId="10" xfId="0" applyFont="1" applyFill="1" applyBorder="1" applyAlignment="1">
      <alignment horizontal="center" vertical="center"/>
    </xf>
    <xf numFmtId="166" fontId="37" fillId="2" borderId="20" xfId="0" applyNumberFormat="1" applyFont="1" applyFill="1" applyBorder="1" applyAlignment="1">
      <alignment horizontal="center"/>
    </xf>
    <xf numFmtId="166" fontId="36" fillId="2" borderId="12" xfId="0" applyNumberFormat="1" applyFont="1" applyFill="1" applyBorder="1" applyAlignment="1">
      <alignment horizontal="center" vertical="center"/>
    </xf>
    <xf numFmtId="166" fontId="37" fillId="2" borderId="13" xfId="0" applyNumberFormat="1" applyFont="1" applyFill="1" applyBorder="1" applyAlignment="1">
      <alignment horizontal="center"/>
    </xf>
    <xf numFmtId="0" fontId="27" fillId="5" borderId="10" xfId="0" applyFont="1" applyFill="1" applyBorder="1" applyAlignment="1">
      <alignment horizontal="left" vertical="center"/>
    </xf>
    <xf numFmtId="167" fontId="27" fillId="2" borderId="0" xfId="0" applyNumberFormat="1" applyFont="1" applyFill="1" applyBorder="1" applyAlignment="1">
      <alignment horizontal="right" vertical="center"/>
    </xf>
    <xf numFmtId="0" fontId="25" fillId="5" borderId="0" xfId="0" applyFont="1" applyFill="1" applyBorder="1"/>
    <xf numFmtId="0" fontId="25" fillId="5" borderId="3" xfId="0" applyFont="1" applyFill="1" applyBorder="1"/>
    <xf numFmtId="0" fontId="27" fillId="5" borderId="10" xfId="0" applyFont="1" applyFill="1" applyBorder="1" applyAlignment="1">
      <alignment horizontal="right" vertical="center" indent="1"/>
    </xf>
    <xf numFmtId="0" fontId="25" fillId="7" borderId="1" xfId="0" applyFont="1" applyFill="1" applyBorder="1"/>
    <xf numFmtId="167" fontId="25" fillId="7" borderId="1" xfId="0" applyNumberFormat="1" applyFont="1" applyFill="1" applyBorder="1" applyAlignment="1">
      <alignment horizontal="center" vertical="center"/>
    </xf>
    <xf numFmtId="166" fontId="41" fillId="7" borderId="2" xfId="0" applyNumberFormat="1" applyFont="1" applyFill="1" applyBorder="1" applyAlignment="1">
      <alignment horizontal="center"/>
    </xf>
    <xf numFmtId="0" fontId="27" fillId="5" borderId="10" xfId="0" applyFont="1" applyFill="1" applyBorder="1" applyAlignment="1">
      <alignment horizontal="right" vertical="center"/>
    </xf>
    <xf numFmtId="167" fontId="42" fillId="5" borderId="0" xfId="0" applyNumberFormat="1" applyFont="1" applyFill="1" applyBorder="1" applyAlignment="1">
      <alignment horizontal="right" vertical="center"/>
    </xf>
    <xf numFmtId="0" fontId="25" fillId="7" borderId="22" xfId="0" quotePrefix="1" applyFont="1" applyFill="1" applyBorder="1" applyAlignment="1">
      <alignment vertical="center"/>
    </xf>
    <xf numFmtId="167" fontId="25" fillId="7" borderId="0" xfId="0" applyNumberFormat="1" applyFont="1" applyFill="1" applyBorder="1" applyAlignment="1">
      <alignment horizontal="right" vertical="center"/>
    </xf>
    <xf numFmtId="0" fontId="34" fillId="7" borderId="3" xfId="0" quotePrefix="1" applyFont="1" applyFill="1" applyBorder="1" applyAlignment="1">
      <alignment vertical="center"/>
    </xf>
    <xf numFmtId="0" fontId="31" fillId="4" borderId="15" xfId="0" applyFont="1" applyFill="1" applyBorder="1" applyAlignment="1">
      <alignment horizontal="right" vertical="center"/>
    </xf>
    <xf numFmtId="0" fontId="25" fillId="5" borderId="11" xfId="0" applyFont="1" applyFill="1" applyBorder="1"/>
    <xf numFmtId="0" fontId="25" fillId="7" borderId="23" xfId="0" quotePrefix="1" applyFont="1" applyFill="1" applyBorder="1" applyAlignment="1">
      <alignment horizontal="center" vertical="center"/>
    </xf>
    <xf numFmtId="166" fontId="25" fillId="7" borderId="5" xfId="0" applyNumberFormat="1" applyFont="1" applyFill="1" applyBorder="1" applyAlignment="1">
      <alignment horizontal="center" vertical="center"/>
    </xf>
    <xf numFmtId="10" fontId="25" fillId="7" borderId="5" xfId="0" applyNumberFormat="1" applyFont="1" applyFill="1" applyBorder="1" applyAlignment="1">
      <alignment horizontal="center" vertical="top"/>
    </xf>
    <xf numFmtId="10" fontId="25" fillId="7" borderId="6" xfId="0" applyNumberFormat="1" applyFont="1" applyFill="1" applyBorder="1" applyAlignment="1">
      <alignment horizontal="center" vertical="top"/>
    </xf>
    <xf numFmtId="0" fontId="32" fillId="5" borderId="15" xfId="0" applyFont="1" applyFill="1" applyBorder="1" applyAlignment="1">
      <alignment vertical="center"/>
    </xf>
    <xf numFmtId="0" fontId="25" fillId="5" borderId="8" xfId="0" applyFont="1" applyFill="1" applyBorder="1" applyAlignment="1">
      <alignment vertical="center"/>
    </xf>
    <xf numFmtId="0" fontId="8" fillId="0" borderId="0" xfId="0" applyFont="1" applyAlignment="1">
      <alignment wrapText="1"/>
    </xf>
    <xf numFmtId="168" fontId="34" fillId="5" borderId="0" xfId="0" applyNumberFormat="1" applyFont="1" applyFill="1" applyBorder="1" applyAlignment="1">
      <alignment horizontal="center"/>
    </xf>
    <xf numFmtId="0" fontId="25" fillId="5" borderId="0" xfId="0" applyFont="1" applyFill="1" applyAlignment="1">
      <alignment vertical="center"/>
    </xf>
    <xf numFmtId="0" fontId="34" fillId="7" borderId="9" xfId="0" applyFont="1" applyFill="1" applyBorder="1" applyAlignment="1">
      <alignment horizontal="center" vertical="center"/>
    </xf>
    <xf numFmtId="0" fontId="34" fillId="7" borderId="2" xfId="0" applyFont="1" applyFill="1" applyBorder="1" applyAlignment="1">
      <alignment vertical="center"/>
    </xf>
    <xf numFmtId="0" fontId="34" fillId="7" borderId="10" xfId="0" applyFont="1" applyFill="1" applyBorder="1" applyAlignment="1">
      <alignment horizontal="right" vertical="center"/>
    </xf>
    <xf numFmtId="0" fontId="34" fillId="7" borderId="3" xfId="0" applyFont="1" applyFill="1" applyBorder="1" applyAlignment="1">
      <alignment vertical="center"/>
    </xf>
    <xf numFmtId="0" fontId="34" fillId="7" borderId="11" xfId="0" applyFont="1" applyFill="1" applyBorder="1" applyAlignment="1">
      <alignment horizontal="center" vertical="center"/>
    </xf>
    <xf numFmtId="0" fontId="34" fillId="7" borderId="6" xfId="0" applyFont="1" applyFill="1" applyBorder="1" applyAlignment="1">
      <alignment vertical="center"/>
    </xf>
    <xf numFmtId="0" fontId="8" fillId="0" borderId="0" xfId="0" applyFont="1" applyAlignment="1">
      <alignment horizontal="center"/>
    </xf>
    <xf numFmtId="0" fontId="8" fillId="0" borderId="0" xfId="0" applyFont="1" applyBorder="1"/>
    <xf numFmtId="0" fontId="2" fillId="0" borderId="0" xfId="0" applyFont="1" applyBorder="1"/>
    <xf numFmtId="0" fontId="8" fillId="0" borderId="0" xfId="0" applyFont="1" applyFill="1" applyBorder="1" applyAlignment="1">
      <alignment horizontal="right"/>
    </xf>
    <xf numFmtId="0" fontId="8" fillId="0" borderId="9" xfId="0" applyFont="1" applyBorder="1" applyAlignment="1">
      <alignment horizontal="left"/>
    </xf>
    <xf numFmtId="0" fontId="8" fillId="0" borderId="1" xfId="0" applyFont="1" applyBorder="1"/>
    <xf numFmtId="0" fontId="8" fillId="0" borderId="2" xfId="0" applyFont="1" applyBorder="1"/>
    <xf numFmtId="0" fontId="8" fillId="0" borderId="3" xfId="0" applyFont="1" applyBorder="1"/>
    <xf numFmtId="0" fontId="14" fillId="0" borderId="0" xfId="0" applyFont="1" applyBorder="1"/>
    <xf numFmtId="0" fontId="8" fillId="0" borderId="6" xfId="0" applyFont="1" applyBorder="1"/>
    <xf numFmtId="0" fontId="19" fillId="0" borderId="0" xfId="0" applyFont="1" applyAlignment="1"/>
    <xf numFmtId="169" fontId="14" fillId="0" borderId="0" xfId="0" applyNumberFormat="1" applyFont="1" applyFill="1" applyBorder="1" applyAlignment="1">
      <alignment horizontal="center"/>
    </xf>
    <xf numFmtId="170" fontId="44" fillId="0" borderId="0" xfId="3" applyNumberFormat="1" applyFont="1" applyFill="1" applyBorder="1"/>
    <xf numFmtId="170" fontId="8" fillId="0" borderId="0" xfId="3" applyNumberFormat="1" applyFont="1" applyFill="1" applyBorder="1"/>
    <xf numFmtId="0" fontId="21" fillId="0" borderId="0" xfId="0" applyFont="1" applyFill="1" applyBorder="1" applyAlignment="1">
      <alignment horizontal="left"/>
    </xf>
    <xf numFmtId="172" fontId="44" fillId="0" borderId="0" xfId="1" applyNumberFormat="1" applyFont="1" applyFill="1" applyBorder="1"/>
    <xf numFmtId="173" fontId="8" fillId="0" borderId="0" xfId="0" applyNumberFormat="1" applyFont="1"/>
    <xf numFmtId="0" fontId="8" fillId="0" borderId="0" xfId="0" applyFont="1" applyFill="1" applyBorder="1" applyAlignment="1">
      <alignment horizontal="center" vertical="center"/>
    </xf>
    <xf numFmtId="170" fontId="17" fillId="0" borderId="0" xfId="3" applyNumberFormat="1" applyFont="1" applyFill="1" applyBorder="1" applyAlignment="1">
      <alignment horizontal="center"/>
    </xf>
    <xf numFmtId="0" fontId="8" fillId="0" borderId="0" xfId="0" applyFont="1" applyFill="1" applyBorder="1" applyAlignment="1">
      <alignment horizontal="left"/>
    </xf>
    <xf numFmtId="170" fontId="14" fillId="0" borderId="0" xfId="0" applyNumberFormat="1" applyFont="1" applyFill="1" applyBorder="1"/>
    <xf numFmtId="170" fontId="45" fillId="0" borderId="0" xfId="0" applyNumberFormat="1" applyFont="1" applyFill="1" applyBorder="1"/>
    <xf numFmtId="172" fontId="8" fillId="0" borderId="0" xfId="1" applyNumberFormat="1" applyFont="1" applyFill="1" applyBorder="1" applyAlignment="1">
      <alignment vertical="center"/>
    </xf>
    <xf numFmtId="170" fontId="14" fillId="0" borderId="0" xfId="1" applyNumberFormat="1" applyFont="1" applyFill="1" applyBorder="1" applyAlignment="1">
      <alignment vertical="center"/>
    </xf>
    <xf numFmtId="172" fontId="8" fillId="0" borderId="0" xfId="1" applyNumberFormat="1" applyFont="1" applyFill="1" applyBorder="1" applyAlignment="1">
      <alignment horizontal="right" vertical="center"/>
    </xf>
    <xf numFmtId="172" fontId="8" fillId="0" borderId="0" xfId="1" applyNumberFormat="1" applyFont="1" applyFill="1" applyBorder="1" applyAlignment="1">
      <alignment horizontal="center" vertical="center"/>
    </xf>
    <xf numFmtId="170" fontId="14" fillId="0" borderId="0" xfId="1" applyNumberFormat="1" applyFont="1" applyFill="1" applyBorder="1" applyAlignment="1">
      <alignment horizontal="center" vertical="center"/>
    </xf>
    <xf numFmtId="169" fontId="14" fillId="0" borderId="0" xfId="0" applyNumberFormat="1" applyFont="1" applyFill="1" applyBorder="1" applyAlignment="1">
      <alignment horizontal="right"/>
    </xf>
    <xf numFmtId="169" fontId="14" fillId="0" borderId="0" xfId="0" applyNumberFormat="1" applyFont="1" applyFill="1" applyBorder="1"/>
    <xf numFmtId="4" fontId="8" fillId="0" borderId="0" xfId="3" applyNumberFormat="1" applyFont="1" applyFill="1" applyBorder="1"/>
    <xf numFmtId="169" fontId="45" fillId="0" borderId="5" xfId="0" applyNumberFormat="1" applyFont="1" applyFill="1" applyBorder="1"/>
    <xf numFmtId="0" fontId="8" fillId="0" borderId="0" xfId="3" applyNumberFormat="1" applyFont="1" applyFill="1" applyBorder="1"/>
    <xf numFmtId="167" fontId="17" fillId="0" borderId="0" xfId="3" applyNumberFormat="1" applyFont="1" applyFill="1" applyBorder="1" applyAlignment="1">
      <alignment wrapText="1"/>
    </xf>
    <xf numFmtId="167" fontId="17" fillId="0" borderId="0" xfId="3" applyNumberFormat="1" applyFont="1" applyFill="1" applyBorder="1" applyAlignment="1">
      <alignment horizontal="center"/>
    </xf>
    <xf numFmtId="0" fontId="14" fillId="0" borderId="0" xfId="0" applyFont="1" applyFill="1" applyBorder="1"/>
    <xf numFmtId="167" fontId="8" fillId="0" borderId="0" xfId="3" applyNumberFormat="1" applyFont="1" applyFill="1" applyBorder="1"/>
    <xf numFmtId="171" fontId="45" fillId="0" borderId="0" xfId="0" applyNumberFormat="1" applyFont="1" applyFill="1" applyBorder="1" applyAlignment="1">
      <alignment horizontal="right"/>
    </xf>
    <xf numFmtId="165" fontId="17" fillId="0" borderId="0" xfId="3" applyNumberFormat="1" applyFont="1" applyFill="1" applyBorder="1" applyAlignment="1">
      <alignment horizontal="right"/>
    </xf>
    <xf numFmtId="0" fontId="13" fillId="0" borderId="0" xfId="0" applyFont="1" applyFill="1" applyAlignment="1">
      <alignment wrapText="1"/>
    </xf>
    <xf numFmtId="0" fontId="2" fillId="0" borderId="0" xfId="0" applyFont="1" applyBorder="1" applyAlignment="1">
      <alignment horizontal="right"/>
    </xf>
    <xf numFmtId="0" fontId="2" fillId="0" borderId="0" xfId="0" applyFont="1" applyBorder="1" applyAlignment="1">
      <alignment horizontal="center"/>
    </xf>
    <xf numFmtId="0" fontId="8" fillId="0" borderId="0" xfId="0" applyFont="1" applyAlignment="1">
      <alignment horizontal="left"/>
    </xf>
    <xf numFmtId="0" fontId="8" fillId="0" borderId="0" xfId="0" applyFont="1" applyFill="1" applyAlignment="1">
      <alignment horizontal="left"/>
    </xf>
    <xf numFmtId="0" fontId="2" fillId="0" borderId="0" xfId="0" applyFont="1" applyAlignment="1">
      <alignment horizontal="left"/>
    </xf>
    <xf numFmtId="0" fontId="13" fillId="0" borderId="0" xfId="0" applyFont="1" applyAlignment="1">
      <alignment horizontal="left"/>
    </xf>
    <xf numFmtId="0" fontId="14" fillId="0" borderId="0" xfId="0" applyFont="1" applyFill="1" applyAlignment="1">
      <alignment horizontal="left"/>
    </xf>
    <xf numFmtId="169" fontId="14" fillId="0" borderId="0" xfId="0" applyNumberFormat="1" applyFont="1" applyFill="1" applyBorder="1" applyAlignment="1">
      <alignment horizontal="left"/>
    </xf>
    <xf numFmtId="9" fontId="14" fillId="0" borderId="0" xfId="0" applyNumberFormat="1" applyFont="1" applyFill="1" applyBorder="1" applyAlignment="1">
      <alignment horizontal="left"/>
    </xf>
    <xf numFmtId="169" fontId="14" fillId="0" borderId="0" xfId="1" applyNumberFormat="1" applyFont="1" applyFill="1" applyBorder="1" applyAlignment="1">
      <alignment horizontal="left"/>
    </xf>
    <xf numFmtId="170" fontId="44" fillId="0" borderId="0" xfId="3" applyNumberFormat="1" applyFont="1" applyFill="1" applyBorder="1" applyAlignment="1">
      <alignment horizontal="left"/>
    </xf>
    <xf numFmtId="170" fontId="8" fillId="0" borderId="0" xfId="3" applyNumberFormat="1" applyFont="1" applyFill="1" applyBorder="1" applyAlignment="1">
      <alignment horizontal="left"/>
    </xf>
    <xf numFmtId="171" fontId="14" fillId="0" borderId="0" xfId="0" applyNumberFormat="1" applyFont="1" applyFill="1" applyBorder="1" applyAlignment="1">
      <alignment horizontal="left"/>
    </xf>
    <xf numFmtId="0" fontId="25" fillId="0" borderId="0" xfId="0" applyFont="1"/>
    <xf numFmtId="0" fontId="28" fillId="5" borderId="15" xfId="0" applyFont="1" applyFill="1" applyBorder="1" applyAlignment="1">
      <alignment vertical="center"/>
    </xf>
    <xf numFmtId="10" fontId="28" fillId="5" borderId="0" xfId="0" applyNumberFormat="1" applyFont="1" applyFill="1" applyBorder="1" applyAlignment="1">
      <alignment horizontal="right" vertical="center" indent="1"/>
    </xf>
    <xf numFmtId="10" fontId="27" fillId="5" borderId="5" xfId="0" applyNumberFormat="1" applyFont="1" applyFill="1" applyBorder="1" applyAlignment="1">
      <alignment horizontal="right" vertical="center" indent="1"/>
    </xf>
    <xf numFmtId="0" fontId="25" fillId="5" borderId="15" xfId="0" applyFont="1" applyFill="1" applyBorder="1" applyAlignment="1">
      <alignment horizontal="right" vertical="center" indent="1"/>
    </xf>
    <xf numFmtId="0" fontId="25" fillId="5" borderId="14" xfId="0" applyFont="1" applyFill="1" applyBorder="1" applyAlignment="1">
      <alignment horizontal="center" vertical="center"/>
    </xf>
    <xf numFmtId="0" fontId="36" fillId="5" borderId="14" xfId="0" applyFont="1" applyFill="1" applyBorder="1" applyAlignment="1">
      <alignment horizontal="right" vertical="center" indent="1"/>
    </xf>
    <xf numFmtId="8" fontId="36" fillId="5" borderId="14" xfId="0" applyNumberFormat="1" applyFont="1" applyFill="1" applyBorder="1" applyAlignment="1">
      <alignment horizontal="center"/>
    </xf>
    <xf numFmtId="168" fontId="28" fillId="5" borderId="14" xfId="0" applyNumberFormat="1" applyFont="1" applyFill="1" applyBorder="1" applyAlignment="1">
      <alignment horizontal="center"/>
    </xf>
    <xf numFmtId="165" fontId="28" fillId="5" borderId="14" xfId="0" applyNumberFormat="1" applyFont="1" applyFill="1" applyBorder="1" applyAlignment="1">
      <alignment horizontal="center"/>
    </xf>
    <xf numFmtId="9" fontId="27" fillId="5" borderId="0" xfId="0" applyNumberFormat="1" applyFont="1" applyFill="1" applyBorder="1" applyAlignment="1">
      <alignment horizontal="center"/>
    </xf>
    <xf numFmtId="0" fontId="36" fillId="5" borderId="10" xfId="0" applyFont="1" applyFill="1" applyBorder="1" applyAlignment="1">
      <alignment horizontal="right" vertical="center" indent="1"/>
    </xf>
    <xf numFmtId="166" fontId="36" fillId="2" borderId="20" xfId="0" applyNumberFormat="1" applyFont="1" applyFill="1" applyBorder="1" applyAlignment="1">
      <alignment horizontal="center"/>
    </xf>
    <xf numFmtId="0" fontId="47" fillId="5" borderId="24" xfId="0" quotePrefix="1" applyFont="1" applyFill="1" applyBorder="1" applyAlignment="1">
      <alignment vertical="top"/>
    </xf>
    <xf numFmtId="0" fontId="47" fillId="5" borderId="3" xfId="0" quotePrefix="1" applyFont="1" applyFill="1" applyBorder="1" applyAlignment="1">
      <alignment vertical="top"/>
    </xf>
    <xf numFmtId="166" fontId="36" fillId="2" borderId="13" xfId="0" applyNumberFormat="1" applyFont="1" applyFill="1" applyBorder="1" applyAlignment="1">
      <alignment horizontal="center"/>
    </xf>
    <xf numFmtId="175" fontId="28" fillId="8" borderId="0" xfId="0" applyNumberFormat="1" applyFont="1" applyFill="1" applyBorder="1" applyAlignment="1">
      <alignment horizontal="right"/>
    </xf>
    <xf numFmtId="0" fontId="50" fillId="5" borderId="10" xfId="0" applyFont="1" applyFill="1" applyBorder="1" applyAlignment="1">
      <alignment horizontal="center" vertical="center"/>
    </xf>
    <xf numFmtId="0" fontId="51" fillId="0" borderId="0" xfId="0" applyFont="1" applyFill="1" applyBorder="1"/>
    <xf numFmtId="0" fontId="47" fillId="7" borderId="22" xfId="0" quotePrefix="1" applyFont="1" applyFill="1" applyBorder="1" applyAlignment="1">
      <alignment vertical="center"/>
    </xf>
    <xf numFmtId="0" fontId="52" fillId="4" borderId="15" xfId="0" applyFont="1" applyFill="1" applyBorder="1" applyAlignment="1">
      <alignment horizontal="right" vertical="center"/>
    </xf>
    <xf numFmtId="174" fontId="54" fillId="4" borderId="8" xfId="0" applyNumberFormat="1" applyFont="1" applyFill="1" applyBorder="1" applyAlignment="1">
      <alignment horizontal="right" vertical="center"/>
    </xf>
    <xf numFmtId="0" fontId="25" fillId="5" borderId="5" xfId="0" applyFont="1" applyFill="1" applyBorder="1"/>
    <xf numFmtId="0" fontId="50" fillId="7" borderId="23" xfId="0" quotePrefix="1" applyFont="1" applyFill="1" applyBorder="1" applyAlignment="1">
      <alignment horizontal="right" vertical="top"/>
    </xf>
    <xf numFmtId="10" fontId="50" fillId="7" borderId="23" xfId="0" applyNumberFormat="1" applyFont="1" applyFill="1" applyBorder="1" applyAlignment="1">
      <alignment horizontal="right" vertical="top" indent="1"/>
    </xf>
    <xf numFmtId="0" fontId="56" fillId="0" borderId="0" xfId="0" applyFont="1" applyFill="1" applyBorder="1" applyAlignment="1">
      <alignment horizontal="center" vertical="center"/>
    </xf>
    <xf numFmtId="0" fontId="25" fillId="0" borderId="0" xfId="0" quotePrefix="1" applyFont="1" applyFill="1" applyBorder="1" applyAlignment="1">
      <alignment vertical="center"/>
    </xf>
    <xf numFmtId="165" fontId="50" fillId="7" borderId="21" xfId="0" applyNumberFormat="1" applyFont="1" applyFill="1" applyBorder="1" applyAlignment="1">
      <alignment horizontal="right" indent="1"/>
    </xf>
    <xf numFmtId="0" fontId="25" fillId="5" borderId="3" xfId="0" applyFont="1" applyFill="1" applyBorder="1" applyAlignment="1">
      <alignment horizontal="center" vertical="center"/>
    </xf>
    <xf numFmtId="0" fontId="13" fillId="0" borderId="0" xfId="0" applyFont="1" applyBorder="1" applyAlignment="1">
      <alignment wrapText="1"/>
    </xf>
    <xf numFmtId="0" fontId="25" fillId="0" borderId="0" xfId="0" applyFont="1" applyBorder="1"/>
    <xf numFmtId="3" fontId="25" fillId="0" borderId="0" xfId="3" applyNumberFormat="1" applyFont="1" applyBorder="1"/>
    <xf numFmtId="4" fontId="25" fillId="0" borderId="0" xfId="3" applyNumberFormat="1" applyFont="1" applyBorder="1"/>
    <xf numFmtId="4" fontId="25" fillId="0" borderId="0" xfId="3" applyNumberFormat="1" applyFont="1" applyFill="1" applyBorder="1"/>
    <xf numFmtId="4" fontId="25" fillId="0" borderId="0" xfId="3" applyNumberFormat="1" applyFont="1" applyFill="1" applyBorder="1" applyAlignment="1"/>
    <xf numFmtId="0" fontId="25" fillId="5" borderId="10" xfId="0" applyFont="1" applyFill="1" applyBorder="1" applyAlignment="1"/>
    <xf numFmtId="0" fontId="25" fillId="5" borderId="0" xfId="0" applyFont="1" applyFill="1" applyBorder="1" applyAlignment="1"/>
    <xf numFmtId="0" fontId="25" fillId="5" borderId="0" xfId="0" applyFont="1" applyFill="1" applyBorder="1" applyAlignment="1">
      <alignment horizontal="right"/>
    </xf>
    <xf numFmtId="165" fontId="28" fillId="5" borderId="3" xfId="0" applyNumberFormat="1" applyFont="1" applyFill="1" applyBorder="1" applyAlignment="1">
      <alignment horizontal="right" indent="1"/>
    </xf>
    <xf numFmtId="0" fontId="25" fillId="0" borderId="0" xfId="0" applyFont="1" applyBorder="1" applyAlignment="1"/>
    <xf numFmtId="0" fontId="25" fillId="5" borderId="11" xfId="0" applyFont="1" applyFill="1" applyBorder="1" applyAlignment="1"/>
    <xf numFmtId="0" fontId="25" fillId="5" borderId="5" xfId="0" applyFont="1" applyFill="1" applyBorder="1" applyAlignment="1"/>
    <xf numFmtId="0" fontId="25" fillId="5" borderId="5" xfId="0" applyFont="1" applyFill="1" applyBorder="1" applyAlignment="1">
      <alignment horizontal="right"/>
    </xf>
    <xf numFmtId="2" fontId="28" fillId="5" borderId="6" xfId="0" applyNumberFormat="1" applyFont="1" applyFill="1" applyBorder="1" applyAlignment="1">
      <alignment horizontal="right" indent="1"/>
    </xf>
    <xf numFmtId="0" fontId="50" fillId="5" borderId="15" xfId="0" applyFont="1" applyFill="1" applyBorder="1" applyAlignment="1"/>
    <xf numFmtId="0" fontId="25" fillId="5" borderId="19" xfId="0" applyFont="1" applyFill="1" applyBorder="1" applyAlignment="1"/>
    <xf numFmtId="0" fontId="8" fillId="5" borderId="19" xfId="0" applyFont="1" applyFill="1" applyBorder="1" applyAlignment="1"/>
    <xf numFmtId="0" fontId="8" fillId="5" borderId="2" xfId="0" applyFont="1" applyFill="1" applyBorder="1" applyAlignment="1">
      <alignment horizontal="right" indent="1"/>
    </xf>
    <xf numFmtId="165" fontId="50" fillId="5" borderId="3" xfId="3" applyNumberFormat="1" applyFont="1" applyFill="1" applyBorder="1" applyAlignment="1">
      <alignment horizontal="right" indent="1"/>
    </xf>
    <xf numFmtId="0" fontId="57" fillId="5" borderId="0" xfId="0" quotePrefix="1" applyFont="1" applyFill="1" applyBorder="1" applyAlignment="1">
      <alignment horizontal="right"/>
    </xf>
    <xf numFmtId="4" fontId="59" fillId="5" borderId="3" xfId="3" applyNumberFormat="1" applyFont="1" applyFill="1" applyBorder="1" applyAlignment="1">
      <alignment horizontal="right" indent="1"/>
    </xf>
    <xf numFmtId="165" fontId="50" fillId="5" borderId="3" xfId="0" applyNumberFormat="1" applyFont="1" applyFill="1" applyBorder="1" applyAlignment="1">
      <alignment horizontal="right" indent="1"/>
    </xf>
    <xf numFmtId="0" fontId="31" fillId="5" borderId="0" xfId="0" quotePrefix="1" applyFont="1" applyFill="1" applyBorder="1" applyAlignment="1">
      <alignment horizontal="right"/>
    </xf>
    <xf numFmtId="4" fontId="50" fillId="5" borderId="3" xfId="3" applyNumberFormat="1" applyFont="1" applyFill="1" applyBorder="1" applyAlignment="1">
      <alignment horizontal="right" indent="1"/>
    </xf>
    <xf numFmtId="0" fontId="57" fillId="5" borderId="0" xfId="0" quotePrefix="1" applyFont="1" applyFill="1" applyBorder="1" applyAlignment="1">
      <alignment horizontal="right" vertical="center"/>
    </xf>
    <xf numFmtId="4" fontId="59" fillId="5" borderId="3" xfId="3" applyNumberFormat="1" applyFont="1" applyFill="1" applyBorder="1" applyAlignment="1">
      <alignment horizontal="right" vertical="center" indent="1"/>
    </xf>
    <xf numFmtId="0" fontId="34" fillId="6" borderId="15" xfId="0" applyFont="1" applyFill="1" applyBorder="1" applyAlignment="1">
      <alignment vertical="center"/>
    </xf>
    <xf numFmtId="0" fontId="25" fillId="6" borderId="19" xfId="0" applyFont="1" applyFill="1" applyBorder="1" applyAlignment="1"/>
    <xf numFmtId="0" fontId="34" fillId="6" borderId="19" xfId="0" applyFont="1" applyFill="1" applyBorder="1" applyAlignment="1">
      <alignment horizontal="right" vertical="center"/>
    </xf>
    <xf numFmtId="165" fontId="34" fillId="6" borderId="8" xfId="0" applyNumberFormat="1" applyFont="1" applyFill="1" applyBorder="1" applyAlignment="1">
      <alignment horizontal="right" vertical="center" indent="1"/>
    </xf>
    <xf numFmtId="0" fontId="25" fillId="0" borderId="0" xfId="0" applyFont="1" applyFill="1" applyBorder="1"/>
    <xf numFmtId="3" fontId="25" fillId="0" borderId="0" xfId="3" applyNumberFormat="1" applyFont="1" applyFill="1" applyBorder="1"/>
    <xf numFmtId="0" fontId="8" fillId="0" borderId="0" xfId="0" applyFont="1" applyFill="1" applyBorder="1" applyAlignment="1"/>
    <xf numFmtId="166" fontId="36" fillId="5" borderId="0" xfId="0" applyNumberFormat="1" applyFont="1" applyFill="1" applyBorder="1" applyAlignment="1">
      <alignment horizontal="center"/>
    </xf>
    <xf numFmtId="0" fontId="8" fillId="0" borderId="10" xfId="0" applyFont="1" applyBorder="1" applyAlignment="1">
      <alignment horizontal="left"/>
    </xf>
    <xf numFmtId="0" fontId="8" fillId="0" borderId="11" xfId="0" applyFont="1" applyBorder="1" applyAlignment="1">
      <alignment horizontal="left"/>
    </xf>
    <xf numFmtId="0" fontId="8" fillId="0" borderId="0" xfId="0" applyFont="1" applyBorder="1" applyAlignment="1">
      <alignment horizontal="left"/>
    </xf>
    <xf numFmtId="0" fontId="6" fillId="0" borderId="0" xfId="0" applyFont="1" applyAlignment="1">
      <alignment wrapText="1"/>
    </xf>
    <xf numFmtId="0" fontId="12" fillId="0" borderId="0" xfId="0" applyFont="1" applyAlignment="1">
      <alignment horizontal="left" wrapText="1" indent="1"/>
    </xf>
    <xf numFmtId="0" fontId="2" fillId="9" borderId="0" xfId="0" applyFont="1" applyFill="1"/>
    <xf numFmtId="0" fontId="0" fillId="9" borderId="0" xfId="0" applyFill="1" applyBorder="1"/>
    <xf numFmtId="0" fontId="1" fillId="9" borderId="0" xfId="0" applyFont="1" applyFill="1" applyBorder="1"/>
    <xf numFmtId="0" fontId="0" fillId="9" borderId="26" xfId="0" applyFill="1" applyBorder="1"/>
    <xf numFmtId="0" fontId="0" fillId="9" borderId="27" xfId="0" applyFill="1" applyBorder="1"/>
    <xf numFmtId="0" fontId="0" fillId="5" borderId="0" xfId="0" applyFill="1"/>
    <xf numFmtId="0" fontId="8" fillId="5" borderId="28" xfId="0" applyFont="1" applyFill="1" applyBorder="1"/>
    <xf numFmtId="0" fontId="8" fillId="5" borderId="29" xfId="0" applyFont="1" applyFill="1" applyBorder="1"/>
    <xf numFmtId="0" fontId="8" fillId="5" borderId="30" xfId="0" applyFont="1" applyFill="1" applyBorder="1"/>
    <xf numFmtId="0" fontId="8" fillId="5" borderId="24" xfId="0" applyFont="1" applyFill="1" applyBorder="1"/>
    <xf numFmtId="0" fontId="8" fillId="5" borderId="31" xfId="0" applyFont="1" applyFill="1" applyBorder="1"/>
    <xf numFmtId="0" fontId="0" fillId="5" borderId="0" xfId="0" applyFill="1" applyBorder="1"/>
    <xf numFmtId="0" fontId="8" fillId="5" borderId="32" xfId="0" applyFont="1" applyFill="1" applyBorder="1"/>
    <xf numFmtId="0" fontId="8" fillId="5" borderId="4" xfId="0" applyFont="1" applyFill="1" applyBorder="1"/>
    <xf numFmtId="0" fontId="8" fillId="5" borderId="33" xfId="0" applyFont="1" applyFill="1" applyBorder="1"/>
    <xf numFmtId="0" fontId="23" fillId="5" borderId="4" xfId="0" applyFont="1" applyFill="1" applyBorder="1" applyAlignment="1">
      <alignment horizontal="center"/>
    </xf>
    <xf numFmtId="0" fontId="23" fillId="5" borderId="33" xfId="0" applyFont="1" applyFill="1" applyBorder="1" applyAlignment="1">
      <alignment horizontal="center"/>
    </xf>
    <xf numFmtId="0" fontId="23" fillId="5" borderId="34" xfId="0" applyFont="1" applyFill="1" applyBorder="1" applyAlignment="1">
      <alignment horizontal="center"/>
    </xf>
    <xf numFmtId="0" fontId="23" fillId="5" borderId="35" xfId="0" applyFont="1" applyFill="1" applyBorder="1" applyAlignment="1">
      <alignment horizontal="center"/>
    </xf>
    <xf numFmtId="170" fontId="8" fillId="5" borderId="30" xfId="3" applyNumberFormat="1" applyFont="1" applyFill="1" applyBorder="1"/>
    <xf numFmtId="170" fontId="8" fillId="5" borderId="33" xfId="3" applyNumberFormat="1" applyFont="1" applyFill="1" applyBorder="1"/>
    <xf numFmtId="165" fontId="8" fillId="4" borderId="14" xfId="3" applyNumberFormat="1" applyFont="1" applyFill="1" applyBorder="1" applyAlignment="1">
      <alignment horizontal="center"/>
    </xf>
    <xf numFmtId="170" fontId="8" fillId="4" borderId="14" xfId="3" applyNumberFormat="1" applyFont="1" applyFill="1" applyBorder="1" applyAlignment="1">
      <alignment horizontal="right"/>
    </xf>
    <xf numFmtId="165" fontId="8" fillId="4" borderId="14" xfId="3" applyNumberFormat="1" applyFont="1" applyFill="1" applyBorder="1" applyAlignment="1">
      <alignment horizontal="right"/>
    </xf>
    <xf numFmtId="0" fontId="25" fillId="5" borderId="18" xfId="0" applyFont="1" applyFill="1" applyBorder="1" applyAlignment="1">
      <alignment horizontal="center" vertical="center"/>
    </xf>
    <xf numFmtId="8" fontId="36" fillId="5" borderId="18" xfId="0" applyNumberFormat="1" applyFont="1" applyFill="1" applyBorder="1" applyAlignment="1">
      <alignment horizontal="center"/>
    </xf>
    <xf numFmtId="168" fontId="28" fillId="5" borderId="18" xfId="0" applyNumberFormat="1" applyFont="1" applyFill="1" applyBorder="1" applyAlignment="1">
      <alignment horizontal="center"/>
    </xf>
    <xf numFmtId="165" fontId="28" fillId="5" borderId="18" xfId="0" applyNumberFormat="1" applyFont="1" applyFill="1" applyBorder="1" applyAlignment="1">
      <alignment horizontal="center"/>
    </xf>
    <xf numFmtId="0" fontId="2" fillId="5" borderId="18" xfId="0" applyFont="1" applyFill="1" applyBorder="1"/>
    <xf numFmtId="0" fontId="62" fillId="0" borderId="0" xfId="0" applyFont="1"/>
    <xf numFmtId="0" fontId="2" fillId="5" borderId="36" xfId="0" applyFont="1" applyFill="1" applyBorder="1"/>
    <xf numFmtId="165" fontId="28" fillId="0" borderId="0" xfId="0" applyNumberFormat="1" applyFont="1" applyFill="1" applyBorder="1" applyAlignment="1">
      <alignment horizontal="left"/>
    </xf>
    <xf numFmtId="8" fontId="36" fillId="5" borderId="35" xfId="0" applyNumberFormat="1" applyFont="1" applyFill="1" applyBorder="1" applyAlignment="1">
      <alignment horizontal="right"/>
    </xf>
    <xf numFmtId="165" fontId="28" fillId="5" borderId="18" xfId="0" applyNumberFormat="1" applyFont="1" applyFill="1" applyBorder="1" applyAlignment="1">
      <alignment horizontal="center" vertical="center"/>
    </xf>
    <xf numFmtId="0" fontId="63" fillId="0" borderId="0" xfId="0" applyFont="1"/>
    <xf numFmtId="9" fontId="23" fillId="0" borderId="0" xfId="0" applyNumberFormat="1" applyFont="1" applyAlignment="1">
      <alignment horizontal="left" wrapText="1" indent="1"/>
    </xf>
    <xf numFmtId="165" fontId="8" fillId="4" borderId="8" xfId="3" applyNumberFormat="1" applyFont="1" applyFill="1" applyBorder="1" applyAlignment="1">
      <alignment horizontal="center"/>
    </xf>
    <xf numFmtId="0" fontId="23" fillId="5" borderId="18" xfId="0" applyFont="1" applyFill="1" applyBorder="1" applyAlignment="1">
      <alignment horizontal="center" vertical="center"/>
    </xf>
    <xf numFmtId="8" fontId="36" fillId="5" borderId="36" xfId="0" applyNumberFormat="1" applyFont="1" applyFill="1" applyBorder="1" applyAlignment="1">
      <alignment wrapText="1"/>
    </xf>
    <xf numFmtId="165" fontId="28" fillId="5" borderId="35" xfId="0" applyNumberFormat="1" applyFont="1" applyFill="1" applyBorder="1" applyAlignment="1">
      <alignment horizontal="center"/>
    </xf>
    <xf numFmtId="165" fontId="28" fillId="5" borderId="35" xfId="0" applyNumberFormat="1" applyFont="1" applyFill="1" applyBorder="1" applyAlignment="1">
      <alignment horizontal="center" vertical="center"/>
    </xf>
    <xf numFmtId="0" fontId="2" fillId="5" borderId="20" xfId="0" applyFont="1" applyFill="1" applyBorder="1"/>
    <xf numFmtId="8" fontId="36" fillId="5" borderId="20" xfId="0" applyNumberFormat="1" applyFont="1" applyFill="1" applyBorder="1" applyAlignment="1">
      <alignment horizontal="center"/>
    </xf>
    <xf numFmtId="0" fontId="2" fillId="5" borderId="0" xfId="0" applyFont="1" applyFill="1" applyBorder="1"/>
    <xf numFmtId="8" fontId="36" fillId="5" borderId="0" xfId="0" applyNumberFormat="1" applyFont="1" applyFill="1" applyBorder="1" applyAlignment="1">
      <alignment horizontal="right"/>
    </xf>
    <xf numFmtId="0" fontId="8" fillId="0" borderId="0" xfId="0" applyFont="1" applyFill="1" applyBorder="1" applyAlignment="1">
      <alignment horizontal="right" vertical="center"/>
    </xf>
    <xf numFmtId="0" fontId="0" fillId="0" borderId="0" xfId="0"/>
    <xf numFmtId="0" fontId="25" fillId="5" borderId="31" xfId="0" applyFont="1" applyFill="1" applyBorder="1" applyAlignment="1">
      <alignment vertical="center"/>
    </xf>
    <xf numFmtId="0" fontId="34" fillId="7" borderId="10" xfId="0" applyFont="1" applyFill="1" applyBorder="1" applyAlignment="1">
      <alignment horizontal="center" vertical="center"/>
    </xf>
    <xf numFmtId="0" fontId="34" fillId="7" borderId="9" xfId="0" applyFont="1" applyFill="1" applyBorder="1" applyAlignment="1">
      <alignment horizontal="left" vertical="center"/>
    </xf>
    <xf numFmtId="165" fontId="8" fillId="10" borderId="14" xfId="0" applyNumberFormat="1" applyFont="1" applyFill="1" applyBorder="1" applyAlignment="1">
      <alignment horizontal="center"/>
    </xf>
    <xf numFmtId="0" fontId="8" fillId="0" borderId="0" xfId="0" applyFont="1" applyAlignment="1">
      <alignment horizontal="left" vertical="center" wrapText="1"/>
    </xf>
    <xf numFmtId="0" fontId="12" fillId="0" borderId="0" xfId="0" applyFont="1" applyFill="1" applyAlignment="1">
      <alignment horizontal="left"/>
    </xf>
    <xf numFmtId="169" fontId="23" fillId="5" borderId="29" xfId="0" applyNumberFormat="1" applyFont="1" applyFill="1" applyBorder="1" applyAlignment="1">
      <alignment horizontal="center" vertical="center"/>
    </xf>
    <xf numFmtId="169" fontId="23" fillId="5" borderId="4" xfId="0" applyNumberFormat="1" applyFont="1" applyFill="1" applyBorder="1" applyAlignment="1">
      <alignment horizontal="center" vertical="center"/>
    </xf>
    <xf numFmtId="0" fontId="12" fillId="0" borderId="0" xfId="0" applyFont="1" applyAlignment="1">
      <alignment wrapText="1"/>
    </xf>
    <xf numFmtId="0" fontId="12" fillId="0" borderId="0" xfId="0" applyFont="1" applyAlignment="1">
      <alignment vertical="center" wrapText="1"/>
    </xf>
    <xf numFmtId="0" fontId="23" fillId="5" borderId="28" xfId="0" applyFont="1" applyFill="1" applyBorder="1" applyAlignment="1">
      <alignment horizontal="center" vertical="center"/>
    </xf>
    <xf numFmtId="0" fontId="23" fillId="5" borderId="32" xfId="0" applyFont="1" applyFill="1" applyBorder="1" applyAlignment="1">
      <alignment horizontal="center" vertical="center"/>
    </xf>
    <xf numFmtId="0" fontId="8" fillId="0" borderId="0" xfId="0" applyFont="1" applyFill="1" applyBorder="1" applyAlignment="1">
      <alignment horizontal="center" vertical="center"/>
    </xf>
    <xf numFmtId="0" fontId="32" fillId="5" borderId="15" xfId="0" applyFont="1" applyFill="1" applyBorder="1" applyAlignment="1">
      <alignment horizontal="left" vertical="center" wrapText="1"/>
    </xf>
    <xf numFmtId="0" fontId="32" fillId="5" borderId="19" xfId="0" applyFont="1" applyFill="1" applyBorder="1" applyAlignment="1">
      <alignment horizontal="left" vertical="center" wrapText="1"/>
    </xf>
    <xf numFmtId="0" fontId="32" fillId="5" borderId="8" xfId="0" applyFont="1" applyFill="1" applyBorder="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center"/>
    </xf>
    <xf numFmtId="0" fontId="5" fillId="0" borderId="0" xfId="0" applyFont="1" applyAlignment="1">
      <alignment horizontal="center"/>
    </xf>
    <xf numFmtId="0" fontId="14" fillId="5" borderId="9" xfId="0" applyFont="1" applyFill="1" applyBorder="1" applyAlignment="1">
      <alignment horizontal="center" vertical="center"/>
    </xf>
    <xf numFmtId="0" fontId="4" fillId="5" borderId="11" xfId="0" applyFont="1" applyFill="1" applyBorder="1" applyAlignment="1">
      <alignment horizontal="center" vertical="center"/>
    </xf>
    <xf numFmtId="0" fontId="8" fillId="5" borderId="10" xfId="0" applyFont="1" applyFill="1" applyBorder="1" applyAlignment="1">
      <alignment horizontal="right" vertical="center"/>
    </xf>
    <xf numFmtId="0" fontId="2" fillId="5" borderId="10" xfId="0" applyFont="1" applyFill="1" applyBorder="1" applyAlignment="1">
      <alignment horizontal="right" vertical="center"/>
    </xf>
    <xf numFmtId="0" fontId="8"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8" fillId="0" borderId="0" xfId="0" applyFont="1" applyAlignment="1">
      <alignment horizontal="center" wrapText="1"/>
    </xf>
    <xf numFmtId="0" fontId="2" fillId="0" borderId="0" xfId="0" applyFont="1" applyAlignment="1">
      <alignment horizontal="center" wrapText="1"/>
    </xf>
    <xf numFmtId="0" fontId="6" fillId="0" borderId="0" xfId="0" applyFont="1" applyAlignment="1">
      <alignment wrapText="1"/>
    </xf>
    <xf numFmtId="0" fontId="8" fillId="0" borderId="0" xfId="0" applyFont="1" applyAlignment="1">
      <alignment wrapText="1"/>
    </xf>
    <xf numFmtId="0" fontId="3" fillId="0" borderId="0" xfId="0" applyFont="1" applyAlignment="1">
      <alignment wrapText="1"/>
    </xf>
    <xf numFmtId="0" fontId="12" fillId="0" borderId="0" xfId="0" quotePrefix="1" applyFont="1" applyAlignment="1">
      <alignment horizontal="left" vertical="top" wrapText="1"/>
    </xf>
    <xf numFmtId="0" fontId="3" fillId="0" borderId="0" xfId="0" quotePrefix="1" applyFont="1" applyAlignment="1">
      <alignment horizontal="left" vertical="top" wrapText="1"/>
    </xf>
    <xf numFmtId="0" fontId="0" fillId="0" borderId="0" xfId="0" applyAlignment="1">
      <alignment wrapText="1"/>
    </xf>
    <xf numFmtId="0" fontId="12" fillId="0" borderId="0" xfId="0" applyFont="1" applyAlignment="1">
      <alignment horizontal="left" wrapText="1"/>
    </xf>
    <xf numFmtId="0" fontId="8" fillId="0" borderId="0" xfId="0" applyFont="1" applyAlignment="1">
      <alignment horizontal="center" vertical="center"/>
    </xf>
    <xf numFmtId="0" fontId="2" fillId="0" borderId="0" xfId="0" applyFont="1" applyAlignment="1">
      <alignment horizontal="center" vertical="center"/>
    </xf>
    <xf numFmtId="0" fontId="8" fillId="0" borderId="0" xfId="0" applyNumberFormat="1" applyFont="1" applyAlignment="1">
      <alignment horizontal="center" vertical="center"/>
    </xf>
    <xf numFmtId="0" fontId="2" fillId="0" borderId="0" xfId="0" applyNumberFormat="1" applyFont="1" applyAlignment="1">
      <alignment horizontal="center" vertical="center"/>
    </xf>
    <xf numFmtId="0" fontId="8"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right" vertical="center"/>
    </xf>
    <xf numFmtId="0" fontId="2" fillId="0" borderId="0" xfId="0" applyFont="1" applyAlignment="1">
      <alignment horizontal="right" vertical="center"/>
    </xf>
    <xf numFmtId="0" fontId="8"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7" fillId="5" borderId="10" xfId="0" applyFont="1" applyFill="1" applyBorder="1" applyAlignment="1">
      <alignment horizontal="center" vertical="center" wrapText="1"/>
    </xf>
    <xf numFmtId="0" fontId="12" fillId="0" borderId="0" xfId="0" applyFont="1" applyAlignment="1">
      <alignment horizontal="left" wrapText="1" indent="1"/>
    </xf>
    <xf numFmtId="0" fontId="47" fillId="7" borderId="9" xfId="0" applyFont="1" applyFill="1" applyBorder="1" applyAlignment="1">
      <alignment horizontal="center" vertical="center"/>
    </xf>
    <xf numFmtId="0" fontId="47" fillId="7" borderId="2" xfId="0" applyFont="1" applyFill="1" applyBorder="1" applyAlignment="1">
      <alignment horizontal="center" vertical="center"/>
    </xf>
    <xf numFmtId="0" fontId="47" fillId="7" borderId="10" xfId="0" applyFont="1" applyFill="1" applyBorder="1" applyAlignment="1">
      <alignment horizontal="center" vertical="center"/>
    </xf>
    <xf numFmtId="0" fontId="47" fillId="7" borderId="3" xfId="0" applyFont="1" applyFill="1" applyBorder="1" applyAlignment="1">
      <alignment horizontal="center" vertical="center"/>
    </xf>
    <xf numFmtId="0" fontId="0" fillId="0" borderId="0" xfId="0"/>
    <xf numFmtId="0" fontId="47" fillId="5" borderId="25" xfId="0" quotePrefix="1" applyFont="1" applyFill="1" applyBorder="1" applyAlignment="1">
      <alignment horizontal="right" vertical="center"/>
    </xf>
    <xf numFmtId="0" fontId="47" fillId="5" borderId="6" xfId="0" quotePrefix="1" applyFont="1" applyFill="1" applyBorder="1" applyAlignment="1">
      <alignment horizontal="right" vertical="center"/>
    </xf>
    <xf numFmtId="8" fontId="36" fillId="5" borderId="36" xfId="0" applyNumberFormat="1" applyFont="1" applyFill="1" applyBorder="1" applyAlignment="1">
      <alignment horizontal="right" wrapText="1"/>
    </xf>
    <xf numFmtId="8" fontId="36" fillId="5" borderId="35" xfId="0" applyNumberFormat="1" applyFont="1" applyFill="1" applyBorder="1" applyAlignment="1">
      <alignment horizontal="right" wrapText="1"/>
    </xf>
    <xf numFmtId="0" fontId="47" fillId="7" borderId="11" xfId="0" applyFont="1" applyFill="1" applyBorder="1" applyAlignment="1">
      <alignment horizontal="center" vertical="center"/>
    </xf>
    <xf numFmtId="0" fontId="47" fillId="7" borderId="6"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9" xfId="0" applyFont="1" applyFill="1" applyBorder="1" applyAlignment="1">
      <alignment horizontal="center" vertical="center"/>
    </xf>
    <xf numFmtId="0" fontId="25" fillId="5" borderId="8" xfId="0" applyFont="1" applyFill="1" applyBorder="1" applyAlignment="1">
      <alignment horizontal="center" vertical="center"/>
    </xf>
    <xf numFmtId="0" fontId="47" fillId="5" borderId="24" xfId="0" quotePrefix="1" applyFont="1" applyFill="1" applyBorder="1" applyAlignment="1">
      <alignment horizontal="center" vertical="top"/>
    </xf>
    <xf numFmtId="0" fontId="47" fillId="5" borderId="3" xfId="0" quotePrefix="1" applyFont="1" applyFill="1" applyBorder="1" applyAlignment="1">
      <alignment horizontal="center" vertical="top"/>
    </xf>
    <xf numFmtId="0" fontId="12" fillId="0" borderId="0" xfId="0" applyFont="1" applyFill="1" applyAlignment="1">
      <alignment wrapText="1"/>
    </xf>
    <xf numFmtId="0" fontId="13" fillId="0" borderId="0" xfId="0" applyFont="1" applyAlignment="1">
      <alignment wrapText="1"/>
    </xf>
    <xf numFmtId="0" fontId="12" fillId="0" borderId="0" xfId="0" applyFont="1" applyFill="1" applyAlignment="1">
      <alignment horizontal="left" vertical="center" wrapText="1"/>
    </xf>
    <xf numFmtId="0" fontId="8" fillId="0" borderId="0" xfId="0" applyFont="1" applyFill="1" applyBorder="1" applyAlignment="1">
      <alignment horizontal="left"/>
    </xf>
    <xf numFmtId="0" fontId="12" fillId="0" borderId="0" xfId="0" applyFont="1" applyFill="1" applyAlignment="1">
      <alignment horizontal="left" wrapText="1"/>
    </xf>
    <xf numFmtId="0" fontId="8" fillId="0" borderId="10" xfId="0" applyFont="1" applyFill="1" applyBorder="1" applyAlignment="1">
      <alignment horizontal="right" vertical="center"/>
    </xf>
    <xf numFmtId="0" fontId="2" fillId="0" borderId="10" xfId="0" applyFont="1" applyFill="1" applyBorder="1" applyAlignment="1">
      <alignment horizontal="right" vertical="center"/>
    </xf>
    <xf numFmtId="0" fontId="0" fillId="0" borderId="0" xfId="0" applyAlignment="1">
      <alignment horizontal="left" wrapText="1" indent="1"/>
    </xf>
    <xf numFmtId="0" fontId="8" fillId="0" borderId="0" xfId="0" applyFont="1" applyAlignment="1">
      <alignment vertical="center" wrapText="1"/>
    </xf>
    <xf numFmtId="0" fontId="6" fillId="0" borderId="0" xfId="0" applyFont="1" applyAlignment="1">
      <alignment vertical="center" wrapText="1"/>
    </xf>
    <xf numFmtId="0" fontId="12" fillId="0" borderId="0" xfId="0" applyFont="1" applyAlignment="1">
      <alignment horizontal="left" vertical="top" wrapText="1" indent="1"/>
    </xf>
    <xf numFmtId="0" fontId="3" fillId="0" borderId="0" xfId="0" applyFont="1" applyAlignment="1">
      <alignment horizontal="left" wrapText="1" indent="1"/>
    </xf>
    <xf numFmtId="0" fontId="2" fillId="0" borderId="0" xfId="0" applyFont="1" applyAlignment="1">
      <alignment horizontal="left" vertical="center" wrapText="1"/>
    </xf>
    <xf numFmtId="0" fontId="8" fillId="0" borderId="0" xfId="0" applyFont="1" applyAlignment="1">
      <alignment horizontal="left" wrapText="1"/>
    </xf>
    <xf numFmtId="0" fontId="2" fillId="0" borderId="0" xfId="0" applyFont="1" applyAlignment="1">
      <alignment horizontal="left" wrapText="1"/>
    </xf>
    <xf numFmtId="0" fontId="14" fillId="5" borderId="1" xfId="0" applyFont="1" applyFill="1" applyBorder="1" applyAlignment="1">
      <alignment horizontal="center" vertical="center"/>
    </xf>
    <xf numFmtId="0" fontId="14" fillId="5" borderId="5" xfId="0" applyFont="1" applyFill="1" applyBorder="1" applyAlignment="1">
      <alignment horizontal="center" vertical="center"/>
    </xf>
  </cellXfs>
  <cellStyles count="7">
    <cellStyle name="Comma" xfId="1" builtinId="3"/>
    <cellStyle name="Currency" xfId="3" builtinId="4"/>
    <cellStyle name="Normal" xfId="0" builtinId="0"/>
    <cellStyle name="Orange fill" xfId="4"/>
    <cellStyle name="Percent" xfId="2" builtinId="5"/>
    <cellStyle name="TK blue input" xfId="6"/>
    <cellStyle name="Yellow fill" xfId="5"/>
  </cellStyles>
  <dxfs count="10">
    <dxf>
      <fill>
        <patternFill patternType="solid">
          <fgColor indexed="64"/>
          <bgColor theme="5" tint="0.59999389629810485"/>
        </patternFill>
      </fill>
    </dxf>
    <dxf>
      <fill>
        <patternFill patternType="solid">
          <fgColor indexed="64"/>
          <bgColor theme="5" tint="0.59999389629810485"/>
        </patternFill>
      </fill>
    </dxf>
    <dxf>
      <border diagonalUp="0" diagonalDown="0">
        <left style="thin">
          <color indexed="12"/>
        </left>
        <right style="thin">
          <color indexed="12"/>
        </right>
        <top style="thin">
          <color indexed="12"/>
        </top>
        <bottom style="thin">
          <color indexed="12"/>
        </bottom>
      </border>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border diagonalUp="0" diagonalDown="0">
        <left style="thin">
          <color indexed="12"/>
        </left>
        <right style="thin">
          <color indexed="12"/>
        </right>
        <top style="thin">
          <color indexed="12"/>
        </top>
        <bottom style="thin">
          <color indexed="12"/>
        </bottom>
      </border>
    </dxf>
    <dxf>
      <fill>
        <patternFill patternType="solid">
          <fgColor indexed="64"/>
          <bgColor theme="5" tint="0.59999389629810485"/>
        </patternFill>
      </fill>
    </dxf>
    <dxf>
      <fill>
        <patternFill patternType="solid">
          <fgColor indexed="64"/>
          <bgColor theme="5" tint="0.59999389629810485"/>
        </patternFill>
      </fill>
    </dxf>
  </dxfs>
  <tableStyles count="0" defaultTableStyle="TableStyleMedium9" defaultPivotStyle="PivotStyleLight16"/>
  <colors>
    <mruColors>
      <color rgb="FF00008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5"/>
  <c:clrMapOvr bg1="lt1" tx1="dk1" bg2="lt2" tx2="dk2" accent1="accent1" accent2="accent2" accent3="accent3" accent4="accent4" accent5="accent5" accent6="accent6" hlink="hlink" folHlink="folHlink"/>
  <c:chart>
    <c:title>
      <c:tx>
        <c:rich>
          <a:bodyPr/>
          <a:lstStyle/>
          <a:p>
            <a:pPr>
              <a:defRPr/>
            </a:pPr>
            <a:r>
              <a:rPr lang="en-US" dirty="0"/>
              <a:t>Value of Operations</a:t>
            </a:r>
          </a:p>
        </c:rich>
      </c:tx>
      <c:layout>
        <c:manualLayout>
          <c:xMode val="edge"/>
          <c:yMode val="edge"/>
          <c:x val="0.12994173228346462"/>
          <c:y val="0.33950617283950646"/>
        </c:manualLayout>
      </c:layout>
      <c:overlay val="1"/>
    </c:title>
    <c:plotArea>
      <c:layout/>
      <c:pieChart>
        <c:varyColors val="1"/>
        <c:ser>
          <c:idx val="0"/>
          <c:order val="0"/>
          <c:tx>
            <c:strRef>
              <c:f>'[1]Mini Case'!$M$33</c:f>
              <c:strCache>
                <c:ptCount val="1"/>
                <c:pt idx="0">
                  <c:v>Column1</c:v>
                </c:pt>
              </c:strCache>
            </c:strRef>
          </c:tx>
          <c:dLbls>
            <c:spPr>
              <a:noFill/>
              <a:ln>
                <a:noFill/>
              </a:ln>
              <a:effectLst/>
            </c:spPr>
            <c:txPr>
              <a:bodyPr/>
              <a:lstStyle/>
              <a:p>
                <a:pPr>
                  <a:defRPr sz="2400" b="1"/>
                </a:pPr>
                <a:endParaRPr lang="en-US"/>
              </a:p>
            </c:txPr>
            <c:dLblPos val="bestFit"/>
            <c:showCatName val="1"/>
            <c:showLeaderLines val="1"/>
            <c:extLst xmlns:c16r2="http://schemas.microsoft.com/office/drawing/2015/06/chart">
              <c:ext xmlns:c15="http://schemas.microsoft.com/office/drawing/2012/chart" uri="{CE6537A1-D6FC-4f65-9D91-7224C49458BB}">
                <c15:layout/>
              </c:ext>
            </c:extLst>
          </c:dLbls>
          <c:cat>
            <c:strRef>
              <c:f>'[1]Mini Case'!$L$34:$L$35</c:f>
              <c:strCache>
                <c:ptCount val="2"/>
                <c:pt idx="1">
                  <c:v>Mkt. Sec.</c:v>
                </c:pt>
              </c:strCache>
            </c:strRef>
          </c:cat>
          <c:val>
            <c:numRef>
              <c:f>'[1]Mini Case'!$M$34:$M$35</c:f>
              <c:numCache>
                <c:formatCode>General</c:formatCode>
                <c:ptCount val="2"/>
                <c:pt idx="0">
                  <c:v>10</c:v>
                </c:pt>
                <c:pt idx="1">
                  <c:v>1</c:v>
                </c:pt>
              </c:numCache>
            </c:numRef>
          </c:val>
          <c:extLst xmlns:c16r2="http://schemas.microsoft.com/office/drawing/2015/06/chart">
            <c:ext xmlns:c16="http://schemas.microsoft.com/office/drawing/2014/chart" uri="{C3380CC4-5D6E-409C-BE32-E72D297353CC}">
              <c16:uniqueId val="{00000000-33BF-4483-9645-3A34B31FE5CE}"/>
            </c:ext>
          </c:extLst>
        </c:ser>
        <c:dLbls/>
        <c:firstSliceAng val="236"/>
      </c:pieChart>
    </c:plotArea>
    <c:plotVisOnly val="1"/>
    <c:dispBlanksAs val="zero"/>
  </c:chart>
  <c:spPr>
    <a:ln>
      <a:solidFill>
        <a:srgbClr val="4F81BD"/>
      </a:solidFill>
    </a:ln>
  </c:spPr>
  <c:txPr>
    <a:bodyPr/>
    <a:lstStyle/>
    <a:p>
      <a:pPr>
        <a:defRPr sz="1800"/>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2"/>
  <c:clrMapOvr bg1="lt1" tx1="dk1" bg2="lt2" tx2="dk2" accent1="accent1" accent2="accent2" accent3="accent3" accent4="accent4" accent5="accent5" accent6="accent6" hlink="hlink" folHlink="folHlink"/>
  <c:chart>
    <c:title>
      <c:tx>
        <c:rich>
          <a:bodyPr/>
          <a:lstStyle/>
          <a:p>
            <a:pPr>
              <a:defRPr sz="2800"/>
            </a:pPr>
            <a:r>
              <a:rPr lang="en-US" sz="2800" dirty="0"/>
              <a:t>Equity</a:t>
            </a:r>
          </a:p>
        </c:rich>
      </c:tx>
      <c:layout>
        <c:manualLayout>
          <c:xMode val="edge"/>
          <c:yMode val="edge"/>
          <c:x val="0.32503333333333334"/>
          <c:y val="0.19135802469135796"/>
        </c:manualLayout>
      </c:layout>
      <c:overlay val="1"/>
    </c:title>
    <c:plotArea>
      <c:layout/>
      <c:pieChart>
        <c:varyColors val="1"/>
        <c:ser>
          <c:idx val="0"/>
          <c:order val="0"/>
          <c:tx>
            <c:strRef>
              <c:f>'[1]Mini Case'!$M$37</c:f>
              <c:strCache>
                <c:ptCount val="1"/>
                <c:pt idx="0">
                  <c:v>Claims on Value</c:v>
                </c:pt>
              </c:strCache>
            </c:strRef>
          </c:tx>
          <c:dLbls>
            <c:dLbl>
              <c:idx val="1"/>
              <c:layout>
                <c:manualLayout>
                  <c:x val="0.14492014874708747"/>
                  <c:y val="-0.2049971369603002"/>
                </c:manualLayout>
              </c:layout>
              <c:dLblPos val="bestFit"/>
              <c:showCatName val="1"/>
              <c:extLst xmlns:c16r2="http://schemas.microsoft.com/office/drawing/2015/06/chart">
                <c:ext xmlns:c15="http://schemas.microsoft.com/office/drawing/2012/chart" uri="{CE6537A1-D6FC-4f65-9D91-7224C49458BB}">
                  <c15:layout>
                    <c:manualLayout>
                      <c:w val="0.21827724403881074"/>
                      <c:h val="0.15995465066471748"/>
                    </c:manualLayout>
                  </c15:layout>
                </c:ext>
                <c:ext xmlns:c16="http://schemas.microsoft.com/office/drawing/2014/chart" uri="{C3380CC4-5D6E-409C-BE32-E72D297353CC}">
                  <c16:uniqueId val="{00000000-7D79-421F-A75C-3C9C56BA6C35}"/>
                </c:ext>
              </c:extLst>
            </c:dLbl>
            <c:spPr>
              <a:noFill/>
              <a:ln>
                <a:noFill/>
              </a:ln>
              <a:effectLst/>
            </c:spPr>
            <c:txPr>
              <a:bodyPr/>
              <a:lstStyle/>
              <a:p>
                <a:pPr>
                  <a:defRPr sz="2000" b="1"/>
                </a:pPr>
                <a:endParaRPr lang="en-US"/>
              </a:p>
            </c:txPr>
            <c:dLblPos val="bestFit"/>
            <c:showCatName val="1"/>
            <c:showLeaderLines val="1"/>
            <c:extLst xmlns:c16r2="http://schemas.microsoft.com/office/drawing/2015/06/chart">
              <c:ext xmlns:c15="http://schemas.microsoft.com/office/drawing/2012/chart" uri="{CE6537A1-D6FC-4f65-9D91-7224C49458BB}">
                <c15:layout/>
              </c:ext>
            </c:extLst>
          </c:dLbls>
          <c:cat>
            <c:strRef>
              <c:f>'[1]Mini Case'!$L$38:$L$40</c:f>
              <c:strCache>
                <c:ptCount val="3"/>
                <c:pt idx="0">
                  <c:v>Pref. Stk.</c:v>
                </c:pt>
                <c:pt idx="1">
                  <c:v>Debt</c:v>
                </c:pt>
              </c:strCache>
            </c:strRef>
          </c:cat>
          <c:val>
            <c:numRef>
              <c:f>'[1]Mini Case'!$M$38:$M$40</c:f>
              <c:numCache>
                <c:formatCode>General</c:formatCode>
                <c:ptCount val="3"/>
                <c:pt idx="0">
                  <c:v>1</c:v>
                </c:pt>
                <c:pt idx="1">
                  <c:v>3</c:v>
                </c:pt>
                <c:pt idx="2">
                  <c:v>7</c:v>
                </c:pt>
              </c:numCache>
            </c:numRef>
          </c:val>
          <c:extLst xmlns:c16r2="http://schemas.microsoft.com/office/drawing/2015/06/chart">
            <c:ext xmlns:c16="http://schemas.microsoft.com/office/drawing/2014/chart" uri="{C3380CC4-5D6E-409C-BE32-E72D297353CC}">
              <c16:uniqueId val="{00000001-7D79-421F-A75C-3C9C56BA6C35}"/>
            </c:ext>
          </c:extLst>
        </c:ser>
        <c:dLbls/>
        <c:firstSliceAng val="122"/>
      </c:pieChart>
    </c:plotArea>
    <c:plotVisOnly val="1"/>
    <c:dispBlanksAs val="zero"/>
  </c:chart>
  <c:txPr>
    <a:bodyPr/>
    <a:lstStyle/>
    <a:p>
      <a:pPr>
        <a:defRPr sz="1800"/>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356755</xdr:colOff>
      <xdr:row>278</xdr:row>
      <xdr:rowOff>36367</xdr:rowOff>
    </xdr:from>
    <xdr:ext cx="526472" cy="272703"/>
    <xdr:sp macro="" textlink="">
      <xdr:nvSpPr>
        <xdr:cNvPr id="2" name="TextBox 1"/>
        <xdr:cNvSpPr txBox="1"/>
      </xdr:nvSpPr>
      <xdr:spPr>
        <a:xfrm>
          <a:off x="356755" y="6989617"/>
          <a:ext cx="526472"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en-US" sz="1100" b="1" i="0">
              <a:solidFill>
                <a:srgbClr val="0000FF"/>
              </a:solidFill>
              <a:latin typeface="Cambria Math"/>
            </a:rPr>
            <a:t>𝐏 ̂_𝟎=</a:t>
          </a:r>
          <a:endParaRPr lang="en-US" sz="1100" b="1" i="0">
            <a:solidFill>
              <a:srgbClr val="0000FF"/>
            </a:solidFill>
          </a:endParaRPr>
        </a:p>
      </xdr:txBody>
    </xdr:sp>
    <xdr:clientData/>
  </xdr:oneCellAnchor>
  <xdr:oneCellAnchor>
    <xdr:from>
      <xdr:col>0</xdr:col>
      <xdr:colOff>363682</xdr:colOff>
      <xdr:row>301</xdr:row>
      <xdr:rowOff>51954</xdr:rowOff>
    </xdr:from>
    <xdr:ext cx="526472" cy="272703"/>
    <xdr:sp macro="" textlink="">
      <xdr:nvSpPr>
        <xdr:cNvPr id="29" name="TextBox 28"/>
        <xdr:cNvSpPr txBox="1"/>
      </xdr:nvSpPr>
      <xdr:spPr>
        <a:xfrm>
          <a:off x="363682" y="11672454"/>
          <a:ext cx="526472"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lang="en-US" sz="1100" b="1" i="0">
              <a:solidFill>
                <a:srgbClr val="0000FF"/>
              </a:solidFill>
              <a:latin typeface="Cambria Math"/>
            </a:rPr>
            <a:t>𝐏 ̂_𝟎=</a:t>
          </a:r>
          <a:endParaRPr lang="en-US" sz="1100" b="1" i="0">
            <a:solidFill>
              <a:srgbClr val="0000FF"/>
            </a:solidFill>
          </a:endParaRPr>
        </a:p>
      </xdr:txBody>
    </xdr:sp>
    <xdr:clientData/>
  </xdr:oneCellAnchor>
  <xdr:oneCellAnchor>
    <xdr:from>
      <xdr:col>1</xdr:col>
      <xdr:colOff>95249</xdr:colOff>
      <xdr:row>332</xdr:row>
      <xdr:rowOff>58477</xdr:rowOff>
    </xdr:from>
    <xdr:ext cx="562841" cy="305204"/>
    <xdr:sp macro="" textlink="">
      <xdr:nvSpPr>
        <xdr:cNvPr id="30" name="TextBox 29"/>
        <xdr:cNvSpPr txBox="1"/>
      </xdr:nvSpPr>
      <xdr:spPr>
        <a:xfrm>
          <a:off x="1082385" y="16874432"/>
          <a:ext cx="562841" cy="305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i="0">
              <a:solidFill>
                <a:sysClr val="windowText" lastClr="000000"/>
              </a:solidFill>
              <a:latin typeface="Cambria Math"/>
            </a:rPr>
            <a:t>𝐏 ̂_𝟎=</a:t>
          </a:r>
          <a:endParaRPr lang="en-US" sz="1100" b="1" i="0">
            <a:solidFill>
              <a:sysClr val="windowText" lastClr="000000"/>
            </a:solidFill>
          </a:endParaRPr>
        </a:p>
      </xdr:txBody>
    </xdr:sp>
    <xdr:clientData/>
  </xdr:oneCellAnchor>
  <xdr:oneCellAnchor>
    <xdr:from>
      <xdr:col>1</xdr:col>
      <xdr:colOff>0</xdr:colOff>
      <xdr:row>341</xdr:row>
      <xdr:rowOff>0</xdr:rowOff>
    </xdr:from>
    <xdr:ext cx="562841" cy="305204"/>
    <xdr:sp macro="" textlink="">
      <xdr:nvSpPr>
        <xdr:cNvPr id="31" name="TextBox 30"/>
        <xdr:cNvSpPr txBox="1"/>
      </xdr:nvSpPr>
      <xdr:spPr>
        <a:xfrm>
          <a:off x="987136" y="18383250"/>
          <a:ext cx="562841" cy="305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1" i="0">
              <a:solidFill>
                <a:sysClr val="windowText" lastClr="000000"/>
              </a:solidFill>
              <a:latin typeface="Cambria Math"/>
            </a:rPr>
            <a:t>𝐏 ̂_𝟎=</a:t>
          </a:r>
          <a:endParaRPr lang="en-US" sz="1200" b="1" i="0">
            <a:solidFill>
              <a:sysClr val="windowText" lastClr="000000"/>
            </a:solidFill>
          </a:endParaRPr>
        </a:p>
      </xdr:txBody>
    </xdr:sp>
    <xdr:clientData/>
  </xdr:oneCellAnchor>
  <xdr:oneCellAnchor>
    <xdr:from>
      <xdr:col>0</xdr:col>
      <xdr:colOff>450273</xdr:colOff>
      <xdr:row>378</xdr:row>
      <xdr:rowOff>17319</xdr:rowOff>
    </xdr:from>
    <xdr:ext cx="562841" cy="305204"/>
    <xdr:sp macro="" textlink="">
      <xdr:nvSpPr>
        <xdr:cNvPr id="33" name="TextBox 32"/>
        <xdr:cNvSpPr txBox="1"/>
      </xdr:nvSpPr>
      <xdr:spPr>
        <a:xfrm>
          <a:off x="450273" y="34636364"/>
          <a:ext cx="562841" cy="305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i="0">
              <a:solidFill>
                <a:sysClr val="windowText" lastClr="000000"/>
              </a:solidFill>
              <a:latin typeface="Cambria Math"/>
            </a:rPr>
            <a:t>𝐫 ̂_𝐬=</a:t>
          </a:r>
          <a:endParaRPr lang="en-US" sz="1100" b="1" i="0">
            <a:solidFill>
              <a:sysClr val="windowText" lastClr="000000"/>
            </a:solidFill>
          </a:endParaRPr>
        </a:p>
      </xdr:txBody>
    </xdr:sp>
    <xdr:clientData/>
  </xdr:oneCellAnchor>
  <xdr:oneCellAnchor>
    <xdr:from>
      <xdr:col>0</xdr:col>
      <xdr:colOff>441613</xdr:colOff>
      <xdr:row>374</xdr:row>
      <xdr:rowOff>51954</xdr:rowOff>
    </xdr:from>
    <xdr:ext cx="562841" cy="305204"/>
    <xdr:sp macro="" textlink="">
      <xdr:nvSpPr>
        <xdr:cNvPr id="34" name="TextBox 33"/>
        <xdr:cNvSpPr txBox="1"/>
      </xdr:nvSpPr>
      <xdr:spPr>
        <a:xfrm>
          <a:off x="441613" y="33969613"/>
          <a:ext cx="562841" cy="305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i="0">
              <a:solidFill>
                <a:sysClr val="windowText" lastClr="000000"/>
              </a:solidFill>
              <a:latin typeface="Cambria Math"/>
            </a:rPr>
            <a:t>𝐫 ̂_𝐬=</a:t>
          </a:r>
          <a:endParaRPr lang="en-US" sz="1100" b="1" i="0">
            <a:solidFill>
              <a:sysClr val="windowText" lastClr="000000"/>
            </a:solidFill>
          </a:endParaRPr>
        </a:p>
      </xdr:txBody>
    </xdr:sp>
    <xdr:clientData/>
  </xdr:oneCellAnchor>
  <xdr:oneCellAnchor>
    <xdr:from>
      <xdr:col>0</xdr:col>
      <xdr:colOff>467591</xdr:colOff>
      <xdr:row>380</xdr:row>
      <xdr:rowOff>95250</xdr:rowOff>
    </xdr:from>
    <xdr:ext cx="562841" cy="305204"/>
    <xdr:sp macro="" textlink="">
      <xdr:nvSpPr>
        <xdr:cNvPr id="35" name="TextBox 34"/>
        <xdr:cNvSpPr txBox="1"/>
      </xdr:nvSpPr>
      <xdr:spPr>
        <a:xfrm>
          <a:off x="467591" y="35043341"/>
          <a:ext cx="562841" cy="305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100" b="1" i="0">
              <a:solidFill>
                <a:sysClr val="windowText" lastClr="000000"/>
              </a:solidFill>
              <a:latin typeface="Cambria Math"/>
            </a:rPr>
            <a:t>𝐫 ̂_𝐬=</a:t>
          </a:r>
          <a:endParaRPr lang="en-US" sz="1100" b="1" i="0">
            <a:solidFill>
              <a:sysClr val="windowText" lastClr="000000"/>
            </a:solidFill>
          </a:endParaRPr>
        </a:p>
      </xdr:txBody>
    </xdr:sp>
    <xdr:clientData/>
  </xdr:oneCellAnchor>
  <xdr:twoCellAnchor>
    <xdr:from>
      <xdr:col>1</xdr:col>
      <xdr:colOff>363306</xdr:colOff>
      <xdr:row>414</xdr:row>
      <xdr:rowOff>0</xdr:rowOff>
    </xdr:from>
    <xdr:to>
      <xdr:col>6</xdr:col>
      <xdr:colOff>363306</xdr:colOff>
      <xdr:row>414</xdr:row>
      <xdr:rowOff>0</xdr:rowOff>
    </xdr:to>
    <xdr:sp macro="" textlink="">
      <xdr:nvSpPr>
        <xdr:cNvPr id="59" name="Line 2">
          <a:extLst>
            <a:ext uri="{FF2B5EF4-FFF2-40B4-BE49-F238E27FC236}">
              <a16:creationId xmlns:a16="http://schemas.microsoft.com/office/drawing/2014/main" xmlns="" id="{00000000-0008-0000-0000-00003B000000}"/>
            </a:ext>
          </a:extLst>
        </xdr:cNvPr>
        <xdr:cNvSpPr>
          <a:spLocks noChangeShapeType="1"/>
        </xdr:cNvSpPr>
      </xdr:nvSpPr>
      <xdr:spPr bwMode="auto">
        <a:xfrm>
          <a:off x="1153881" y="38166675"/>
          <a:ext cx="3571875" cy="0"/>
        </a:xfrm>
        <a:prstGeom prst="line">
          <a:avLst/>
        </a:prstGeom>
        <a:noFill/>
        <a:ln w="19050">
          <a:solidFill>
            <a:srgbClr val="000000"/>
          </a:solidFill>
          <a:round/>
          <a:headEnd/>
          <a:tailEnd type="triangle" w="med" len="med"/>
        </a:ln>
      </xdr:spPr>
    </xdr:sp>
    <xdr:clientData/>
  </xdr:twoCellAnchor>
  <xdr:twoCellAnchor>
    <xdr:from>
      <xdr:col>1</xdr:col>
      <xdr:colOff>363306</xdr:colOff>
      <xdr:row>413</xdr:row>
      <xdr:rowOff>123825</xdr:rowOff>
    </xdr:from>
    <xdr:to>
      <xdr:col>1</xdr:col>
      <xdr:colOff>363306</xdr:colOff>
      <xdr:row>414</xdr:row>
      <xdr:rowOff>38100</xdr:rowOff>
    </xdr:to>
    <xdr:sp macro="" textlink="">
      <xdr:nvSpPr>
        <xdr:cNvPr id="60" name="Line 3">
          <a:extLst>
            <a:ext uri="{FF2B5EF4-FFF2-40B4-BE49-F238E27FC236}">
              <a16:creationId xmlns:a16="http://schemas.microsoft.com/office/drawing/2014/main" xmlns="" id="{00000000-0008-0000-0000-00003C000000}"/>
            </a:ext>
          </a:extLst>
        </xdr:cNvPr>
        <xdr:cNvSpPr>
          <a:spLocks noChangeShapeType="1"/>
        </xdr:cNvSpPr>
      </xdr:nvSpPr>
      <xdr:spPr bwMode="auto">
        <a:xfrm>
          <a:off x="1153881" y="38128575"/>
          <a:ext cx="0" cy="76200"/>
        </a:xfrm>
        <a:prstGeom prst="line">
          <a:avLst/>
        </a:prstGeom>
        <a:noFill/>
        <a:ln w="19050">
          <a:solidFill>
            <a:srgbClr val="000000"/>
          </a:solidFill>
          <a:round/>
          <a:headEnd/>
          <a:tailEnd/>
        </a:ln>
      </xdr:spPr>
    </xdr:sp>
    <xdr:clientData/>
  </xdr:twoCellAnchor>
  <xdr:twoCellAnchor>
    <xdr:from>
      <xdr:col>2</xdr:col>
      <xdr:colOff>357870</xdr:colOff>
      <xdr:row>413</xdr:row>
      <xdr:rowOff>123825</xdr:rowOff>
    </xdr:from>
    <xdr:to>
      <xdr:col>2</xdr:col>
      <xdr:colOff>357870</xdr:colOff>
      <xdr:row>414</xdr:row>
      <xdr:rowOff>38100</xdr:rowOff>
    </xdr:to>
    <xdr:sp macro="" textlink="">
      <xdr:nvSpPr>
        <xdr:cNvPr id="61" name="Line 4">
          <a:extLst>
            <a:ext uri="{FF2B5EF4-FFF2-40B4-BE49-F238E27FC236}">
              <a16:creationId xmlns:a16="http://schemas.microsoft.com/office/drawing/2014/main" xmlns="" id="{00000000-0008-0000-0000-00003D000000}"/>
            </a:ext>
          </a:extLst>
        </xdr:cNvPr>
        <xdr:cNvSpPr>
          <a:spLocks noChangeShapeType="1"/>
        </xdr:cNvSpPr>
      </xdr:nvSpPr>
      <xdr:spPr bwMode="auto">
        <a:xfrm>
          <a:off x="1862820" y="38128575"/>
          <a:ext cx="0" cy="76200"/>
        </a:xfrm>
        <a:prstGeom prst="line">
          <a:avLst/>
        </a:prstGeom>
        <a:noFill/>
        <a:ln w="19050">
          <a:solidFill>
            <a:srgbClr val="000000"/>
          </a:solidFill>
          <a:round/>
          <a:headEnd/>
          <a:tailEnd/>
        </a:ln>
      </xdr:spPr>
    </xdr:sp>
    <xdr:clientData/>
  </xdr:twoCellAnchor>
  <xdr:twoCellAnchor>
    <xdr:from>
      <xdr:col>3</xdr:col>
      <xdr:colOff>361950</xdr:colOff>
      <xdr:row>413</xdr:row>
      <xdr:rowOff>119814</xdr:rowOff>
    </xdr:from>
    <xdr:to>
      <xdr:col>3</xdr:col>
      <xdr:colOff>361950</xdr:colOff>
      <xdr:row>414</xdr:row>
      <xdr:rowOff>34089</xdr:rowOff>
    </xdr:to>
    <xdr:sp macro="" textlink="">
      <xdr:nvSpPr>
        <xdr:cNvPr id="62" name="Line 5">
          <a:extLst>
            <a:ext uri="{FF2B5EF4-FFF2-40B4-BE49-F238E27FC236}">
              <a16:creationId xmlns:a16="http://schemas.microsoft.com/office/drawing/2014/main" xmlns="" id="{00000000-0008-0000-0000-00003E000000}"/>
            </a:ext>
          </a:extLst>
        </xdr:cNvPr>
        <xdr:cNvSpPr>
          <a:spLocks noChangeShapeType="1"/>
        </xdr:cNvSpPr>
      </xdr:nvSpPr>
      <xdr:spPr bwMode="auto">
        <a:xfrm>
          <a:off x="2581275" y="38124564"/>
          <a:ext cx="0" cy="76200"/>
        </a:xfrm>
        <a:prstGeom prst="line">
          <a:avLst/>
        </a:prstGeom>
        <a:noFill/>
        <a:ln w="19050">
          <a:solidFill>
            <a:srgbClr val="000000"/>
          </a:solidFill>
          <a:round/>
          <a:headEnd/>
          <a:tailEnd/>
        </a:ln>
      </xdr:spPr>
    </xdr:sp>
    <xdr:clientData/>
  </xdr:twoCellAnchor>
  <xdr:twoCellAnchor>
    <xdr:from>
      <xdr:col>4</xdr:col>
      <xdr:colOff>376920</xdr:colOff>
      <xdr:row>413</xdr:row>
      <xdr:rowOff>123825</xdr:rowOff>
    </xdr:from>
    <xdr:to>
      <xdr:col>4</xdr:col>
      <xdr:colOff>376920</xdr:colOff>
      <xdr:row>414</xdr:row>
      <xdr:rowOff>38100</xdr:rowOff>
    </xdr:to>
    <xdr:sp macro="" textlink="">
      <xdr:nvSpPr>
        <xdr:cNvPr id="63" name="Line 6">
          <a:extLst>
            <a:ext uri="{FF2B5EF4-FFF2-40B4-BE49-F238E27FC236}">
              <a16:creationId xmlns:a16="http://schemas.microsoft.com/office/drawing/2014/main" xmlns="" id="{00000000-0008-0000-0000-00003F000000}"/>
            </a:ext>
          </a:extLst>
        </xdr:cNvPr>
        <xdr:cNvSpPr>
          <a:spLocks noChangeShapeType="1"/>
        </xdr:cNvSpPr>
      </xdr:nvSpPr>
      <xdr:spPr bwMode="auto">
        <a:xfrm>
          <a:off x="3310620" y="38128575"/>
          <a:ext cx="0" cy="76200"/>
        </a:xfrm>
        <a:prstGeom prst="line">
          <a:avLst/>
        </a:prstGeom>
        <a:noFill/>
        <a:ln w="19050">
          <a:solidFill>
            <a:srgbClr val="000000"/>
          </a:solidFill>
          <a:round/>
          <a:headEnd/>
          <a:tailEnd/>
        </a:ln>
      </xdr:spPr>
    </xdr:sp>
    <xdr:clientData/>
  </xdr:twoCellAnchor>
  <xdr:twoCellAnchor>
    <xdr:from>
      <xdr:col>5</xdr:col>
      <xdr:colOff>353790</xdr:colOff>
      <xdr:row>413</xdr:row>
      <xdr:rowOff>123825</xdr:rowOff>
    </xdr:from>
    <xdr:to>
      <xdr:col>5</xdr:col>
      <xdr:colOff>353790</xdr:colOff>
      <xdr:row>414</xdr:row>
      <xdr:rowOff>38100</xdr:rowOff>
    </xdr:to>
    <xdr:sp macro="" textlink="">
      <xdr:nvSpPr>
        <xdr:cNvPr id="64" name="Line 7">
          <a:extLst>
            <a:ext uri="{FF2B5EF4-FFF2-40B4-BE49-F238E27FC236}">
              <a16:creationId xmlns:a16="http://schemas.microsoft.com/office/drawing/2014/main" xmlns="" id="{00000000-0008-0000-0000-000040000000}"/>
            </a:ext>
          </a:extLst>
        </xdr:cNvPr>
        <xdr:cNvSpPr>
          <a:spLocks noChangeShapeType="1"/>
        </xdr:cNvSpPr>
      </xdr:nvSpPr>
      <xdr:spPr bwMode="auto">
        <a:xfrm>
          <a:off x="4001865" y="38128575"/>
          <a:ext cx="0" cy="76200"/>
        </a:xfrm>
        <a:prstGeom prst="line">
          <a:avLst/>
        </a:prstGeom>
        <a:noFill/>
        <a:ln w="19050">
          <a:solidFill>
            <a:srgbClr val="000000"/>
          </a:solidFill>
          <a:round/>
          <a:headEnd/>
          <a:tailEnd/>
        </a:ln>
      </xdr:spPr>
    </xdr:sp>
    <xdr:clientData/>
  </xdr:twoCellAnchor>
  <xdr:twoCellAnchor>
    <xdr:from>
      <xdr:col>1</xdr:col>
      <xdr:colOff>879764</xdr:colOff>
      <xdr:row>420</xdr:row>
      <xdr:rowOff>0</xdr:rowOff>
    </xdr:from>
    <xdr:to>
      <xdr:col>4</xdr:col>
      <xdr:colOff>285752</xdr:colOff>
      <xdr:row>424</xdr:row>
      <xdr:rowOff>69273</xdr:rowOff>
    </xdr:to>
    <xdr:cxnSp macro="">
      <xdr:nvCxnSpPr>
        <xdr:cNvPr id="65" name="AutoShape 54">
          <a:extLst>
            <a:ext uri="{FF2B5EF4-FFF2-40B4-BE49-F238E27FC236}">
              <a16:creationId xmlns:a16="http://schemas.microsoft.com/office/drawing/2014/main" xmlns="" id="{00000000-0008-0000-0000-000041000000}"/>
            </a:ext>
          </a:extLst>
        </xdr:cNvPr>
        <xdr:cNvCxnSpPr>
          <a:cxnSpLocks noChangeShapeType="1"/>
        </xdr:cNvCxnSpPr>
      </xdr:nvCxnSpPr>
      <xdr:spPr bwMode="auto">
        <a:xfrm rot="10800000" flipV="1">
          <a:off x="2410691" y="43101491"/>
          <a:ext cx="1809752" cy="858982"/>
        </a:xfrm>
        <a:prstGeom prst="bentConnector3">
          <a:avLst>
            <a:gd name="adj1" fmla="val 239"/>
          </a:avLst>
        </a:prstGeom>
        <a:noFill/>
        <a:ln w="19050">
          <a:solidFill>
            <a:srgbClr val="000000"/>
          </a:solidFill>
          <a:miter lim="800000"/>
          <a:headEnd/>
          <a:tailEnd type="triangle" w="med" len="med"/>
        </a:ln>
      </xdr:spPr>
    </xdr:cxnSp>
    <xdr:clientData/>
  </xdr:twoCellAnchor>
  <xdr:twoCellAnchor>
    <xdr:from>
      <xdr:col>2</xdr:col>
      <xdr:colOff>0</xdr:colOff>
      <xdr:row>420</xdr:row>
      <xdr:rowOff>0</xdr:rowOff>
    </xdr:from>
    <xdr:to>
      <xdr:col>3</xdr:col>
      <xdr:colOff>361950</xdr:colOff>
      <xdr:row>423</xdr:row>
      <xdr:rowOff>95250</xdr:rowOff>
    </xdr:to>
    <xdr:cxnSp macro="">
      <xdr:nvCxnSpPr>
        <xdr:cNvPr id="66" name="AutoShape 55">
          <a:extLst>
            <a:ext uri="{FF2B5EF4-FFF2-40B4-BE49-F238E27FC236}">
              <a16:creationId xmlns:a16="http://schemas.microsoft.com/office/drawing/2014/main" xmlns="" id="{00000000-0008-0000-0000-000042000000}"/>
            </a:ext>
          </a:extLst>
        </xdr:cNvPr>
        <xdr:cNvCxnSpPr>
          <a:cxnSpLocks noChangeShapeType="1"/>
        </xdr:cNvCxnSpPr>
      </xdr:nvCxnSpPr>
      <xdr:spPr bwMode="auto">
        <a:xfrm rot="10800000" flipV="1">
          <a:off x="1504950" y="39347775"/>
          <a:ext cx="1076325" cy="666750"/>
        </a:xfrm>
        <a:prstGeom prst="bentConnector3">
          <a:avLst>
            <a:gd name="adj1" fmla="val 0"/>
          </a:avLst>
        </a:prstGeom>
        <a:noFill/>
        <a:ln w="19050">
          <a:solidFill>
            <a:srgbClr val="000000"/>
          </a:solidFill>
          <a:miter lim="800000"/>
          <a:headEnd/>
          <a:tailEnd type="triangle" w="med" len="med"/>
        </a:ln>
      </xdr:spPr>
    </xdr:cxnSp>
    <xdr:clientData/>
  </xdr:twoCellAnchor>
  <xdr:twoCellAnchor>
    <xdr:from>
      <xdr:col>2</xdr:col>
      <xdr:colOff>9525</xdr:colOff>
      <xdr:row>420</xdr:row>
      <xdr:rowOff>0</xdr:rowOff>
    </xdr:from>
    <xdr:to>
      <xdr:col>2</xdr:col>
      <xdr:colOff>371475</xdr:colOff>
      <xdr:row>422</xdr:row>
      <xdr:rowOff>104775</xdr:rowOff>
    </xdr:to>
    <xdr:cxnSp macro="">
      <xdr:nvCxnSpPr>
        <xdr:cNvPr id="67" name="AutoShape 58">
          <a:extLst>
            <a:ext uri="{FF2B5EF4-FFF2-40B4-BE49-F238E27FC236}">
              <a16:creationId xmlns:a16="http://schemas.microsoft.com/office/drawing/2014/main" xmlns="" id="{00000000-0008-0000-0000-000043000000}"/>
            </a:ext>
          </a:extLst>
        </xdr:cNvPr>
        <xdr:cNvCxnSpPr>
          <a:cxnSpLocks noChangeShapeType="1"/>
        </xdr:cNvCxnSpPr>
      </xdr:nvCxnSpPr>
      <xdr:spPr bwMode="auto">
        <a:xfrm rot="5400000">
          <a:off x="1447800" y="39414450"/>
          <a:ext cx="495300" cy="361950"/>
        </a:xfrm>
        <a:prstGeom prst="bentConnector3">
          <a:avLst>
            <a:gd name="adj1" fmla="val 102125"/>
          </a:avLst>
        </a:prstGeom>
        <a:noFill/>
        <a:ln w="19050">
          <a:solidFill>
            <a:srgbClr val="000000"/>
          </a:solidFill>
          <a:miter lim="800000"/>
          <a:headEnd/>
          <a:tailEnd type="triangle" w="med" len="med"/>
        </a:ln>
      </xdr:spPr>
    </xdr:cxnSp>
    <xdr:clientData/>
  </xdr:twoCellAnchor>
  <xdr:twoCellAnchor>
    <xdr:from>
      <xdr:col>5</xdr:col>
      <xdr:colOff>0</xdr:colOff>
      <xdr:row>415</xdr:row>
      <xdr:rowOff>83127</xdr:rowOff>
    </xdr:from>
    <xdr:to>
      <xdr:col>6</xdr:col>
      <xdr:colOff>457200</xdr:colOff>
      <xdr:row>416</xdr:row>
      <xdr:rowOff>138546</xdr:rowOff>
    </xdr:to>
    <xdr:cxnSp macro="">
      <xdr:nvCxnSpPr>
        <xdr:cNvPr id="68" name="AutoShape 59">
          <a:extLst>
            <a:ext uri="{FF2B5EF4-FFF2-40B4-BE49-F238E27FC236}">
              <a16:creationId xmlns:a16="http://schemas.microsoft.com/office/drawing/2014/main" xmlns="" id="{00000000-0008-0000-0000-000044000000}"/>
            </a:ext>
          </a:extLst>
        </xdr:cNvPr>
        <xdr:cNvCxnSpPr>
          <a:cxnSpLocks noChangeShapeType="1"/>
        </xdr:cNvCxnSpPr>
      </xdr:nvCxnSpPr>
      <xdr:spPr bwMode="auto">
        <a:xfrm>
          <a:off x="4869873" y="42242509"/>
          <a:ext cx="1198418" cy="221673"/>
        </a:xfrm>
        <a:prstGeom prst="bentConnector3">
          <a:avLst>
            <a:gd name="adj1" fmla="val 99711"/>
          </a:avLst>
        </a:prstGeom>
        <a:noFill/>
        <a:ln w="19050">
          <a:solidFill>
            <a:srgbClr val="000000"/>
          </a:solidFill>
          <a:miter lim="800000"/>
          <a:headEnd/>
          <a:tailEnd type="triangle" w="med" len="med"/>
        </a:ln>
      </xdr:spPr>
    </xdr:cxnSp>
    <xdr:clientData/>
  </xdr:twoCellAnchor>
  <xdr:twoCellAnchor>
    <xdr:from>
      <xdr:col>2</xdr:col>
      <xdr:colOff>18188</xdr:colOff>
      <xdr:row>425</xdr:row>
      <xdr:rowOff>83997</xdr:rowOff>
    </xdr:from>
    <xdr:to>
      <xdr:col>3</xdr:col>
      <xdr:colOff>710047</xdr:colOff>
      <xdr:row>426</xdr:row>
      <xdr:rowOff>129888</xdr:rowOff>
    </xdr:to>
    <xdr:cxnSp macro="">
      <xdr:nvCxnSpPr>
        <xdr:cNvPr id="69" name="AutoShape 62">
          <a:extLst>
            <a:ext uri="{FF2B5EF4-FFF2-40B4-BE49-F238E27FC236}">
              <a16:creationId xmlns:a16="http://schemas.microsoft.com/office/drawing/2014/main" xmlns="" id="{00000000-0008-0000-0000-000045000000}"/>
            </a:ext>
          </a:extLst>
        </xdr:cNvPr>
        <xdr:cNvCxnSpPr>
          <a:cxnSpLocks noChangeShapeType="1"/>
        </xdr:cNvCxnSpPr>
      </xdr:nvCxnSpPr>
      <xdr:spPr bwMode="auto">
        <a:xfrm rot="10800000">
          <a:off x="1523138" y="40422372"/>
          <a:ext cx="1406234" cy="245916"/>
        </a:xfrm>
        <a:prstGeom prst="bentConnector3">
          <a:avLst>
            <a:gd name="adj1" fmla="val 50000"/>
          </a:avLst>
        </a:prstGeom>
        <a:noFill/>
        <a:ln w="19050">
          <a:solidFill>
            <a:srgbClr val="000000"/>
          </a:solidFill>
          <a:miter lim="800000"/>
          <a:headEnd/>
          <a:tailEnd type="triangle" w="med" len="med"/>
        </a:ln>
      </xdr:spPr>
    </xdr:cxnSp>
    <xdr:clientData/>
  </xdr:twoCellAnchor>
  <xdr:twoCellAnchor>
    <xdr:from>
      <xdr:col>0</xdr:col>
      <xdr:colOff>1392381</xdr:colOff>
      <xdr:row>422</xdr:row>
      <xdr:rowOff>43297</xdr:rowOff>
    </xdr:from>
    <xdr:to>
      <xdr:col>1</xdr:col>
      <xdr:colOff>120313</xdr:colOff>
      <xdr:row>424</xdr:row>
      <xdr:rowOff>138545</xdr:rowOff>
    </xdr:to>
    <xdr:sp macro="" textlink="">
      <xdr:nvSpPr>
        <xdr:cNvPr id="70" name="AutoShape 63">
          <a:extLst>
            <a:ext uri="{FF2B5EF4-FFF2-40B4-BE49-F238E27FC236}">
              <a16:creationId xmlns:a16="http://schemas.microsoft.com/office/drawing/2014/main" xmlns="" id="{00000000-0008-0000-0000-000046000000}"/>
            </a:ext>
          </a:extLst>
        </xdr:cNvPr>
        <xdr:cNvSpPr>
          <a:spLocks/>
        </xdr:cNvSpPr>
      </xdr:nvSpPr>
      <xdr:spPr bwMode="auto">
        <a:xfrm>
          <a:off x="1392381" y="43532715"/>
          <a:ext cx="258859" cy="497030"/>
        </a:xfrm>
        <a:prstGeom prst="leftBrace">
          <a:avLst>
            <a:gd name="adj1" fmla="val 23188"/>
            <a:gd name="adj2" fmla="val 55655"/>
          </a:avLst>
        </a:prstGeom>
        <a:noFill/>
        <a:ln w="19050">
          <a:solidFill>
            <a:srgbClr val="000000"/>
          </a:solidFill>
          <a:round/>
          <a:headEnd/>
          <a:tailEnd/>
        </a:ln>
      </xdr:spPr>
    </xdr:sp>
    <xdr:clientData/>
  </xdr:twoCellAnchor>
  <xdr:twoCellAnchor>
    <xdr:from>
      <xdr:col>0</xdr:col>
      <xdr:colOff>1433945</xdr:colOff>
      <xdr:row>424</xdr:row>
      <xdr:rowOff>173182</xdr:rowOff>
    </xdr:from>
    <xdr:to>
      <xdr:col>1</xdr:col>
      <xdr:colOff>103185</xdr:colOff>
      <xdr:row>425</xdr:row>
      <xdr:rowOff>193964</xdr:rowOff>
    </xdr:to>
    <xdr:sp macro="" textlink="">
      <xdr:nvSpPr>
        <xdr:cNvPr id="71" name="AutoShape 64">
          <a:extLst>
            <a:ext uri="{FF2B5EF4-FFF2-40B4-BE49-F238E27FC236}">
              <a16:creationId xmlns:a16="http://schemas.microsoft.com/office/drawing/2014/main" xmlns="" id="{00000000-0008-0000-0000-000047000000}"/>
            </a:ext>
          </a:extLst>
        </xdr:cNvPr>
        <xdr:cNvSpPr>
          <a:spLocks/>
        </xdr:cNvSpPr>
      </xdr:nvSpPr>
      <xdr:spPr bwMode="auto">
        <a:xfrm>
          <a:off x="1433945" y="44064382"/>
          <a:ext cx="200167" cy="200891"/>
        </a:xfrm>
        <a:prstGeom prst="leftBrace">
          <a:avLst>
            <a:gd name="adj1" fmla="val 8333"/>
            <a:gd name="adj2" fmla="val 53333"/>
          </a:avLst>
        </a:prstGeom>
        <a:noFill/>
        <a:ln w="19050">
          <a:solidFill>
            <a:srgbClr val="000000"/>
          </a:solidFill>
          <a:round/>
          <a:headEnd/>
          <a:tailEnd/>
        </a:ln>
      </xdr:spPr>
    </xdr:sp>
    <xdr:clientData/>
  </xdr:twoCellAnchor>
  <xdr:twoCellAnchor>
    <xdr:from>
      <xdr:col>1</xdr:col>
      <xdr:colOff>419100</xdr:colOff>
      <xdr:row>426</xdr:row>
      <xdr:rowOff>9525</xdr:rowOff>
    </xdr:from>
    <xdr:to>
      <xdr:col>1</xdr:col>
      <xdr:colOff>419100</xdr:colOff>
      <xdr:row>426</xdr:row>
      <xdr:rowOff>171450</xdr:rowOff>
    </xdr:to>
    <xdr:sp macro="" textlink="">
      <xdr:nvSpPr>
        <xdr:cNvPr id="72" name="Line 65">
          <a:extLst>
            <a:ext uri="{FF2B5EF4-FFF2-40B4-BE49-F238E27FC236}">
              <a16:creationId xmlns:a16="http://schemas.microsoft.com/office/drawing/2014/main" xmlns="" id="{00000000-0008-0000-0000-000048000000}"/>
            </a:ext>
          </a:extLst>
        </xdr:cNvPr>
        <xdr:cNvSpPr>
          <a:spLocks noChangeShapeType="1"/>
        </xdr:cNvSpPr>
      </xdr:nvSpPr>
      <xdr:spPr bwMode="auto">
        <a:xfrm>
          <a:off x="1209675" y="40547925"/>
          <a:ext cx="0" cy="161925"/>
        </a:xfrm>
        <a:prstGeom prst="line">
          <a:avLst/>
        </a:prstGeom>
        <a:noFill/>
        <a:ln w="9525">
          <a:solidFill>
            <a:srgbClr val="000000"/>
          </a:solidFill>
          <a:round/>
          <a:headEnd/>
          <a:tailEnd type="triangle" w="med" len="med"/>
        </a:ln>
      </xdr:spPr>
    </xdr:sp>
    <xdr:clientData/>
  </xdr:twoCellAnchor>
  <xdr:oneCellAnchor>
    <xdr:from>
      <xdr:col>0</xdr:col>
      <xdr:colOff>280987</xdr:colOff>
      <xdr:row>426</xdr:row>
      <xdr:rowOff>193675</xdr:rowOff>
    </xdr:from>
    <xdr:ext cx="536575" cy="289182"/>
    <xdr:sp macro="" textlink="">
      <xdr:nvSpPr>
        <xdr:cNvPr id="73" name="TextBox 72"/>
        <xdr:cNvSpPr txBox="1"/>
      </xdr:nvSpPr>
      <xdr:spPr>
        <a:xfrm>
          <a:off x="280987" y="40732075"/>
          <a:ext cx="536575" cy="28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i="0">
              <a:latin typeface="Cambria Math"/>
            </a:rPr>
            <a:t>𝐏 ̂_𝟎</a:t>
          </a:r>
          <a:r>
            <a:rPr lang="en-US" sz="1200" b="1" i="0"/>
            <a:t> =</a:t>
          </a:r>
        </a:p>
      </xdr:txBody>
    </xdr:sp>
    <xdr:clientData/>
  </xdr:oneCellAnchor>
  <xdr:oneCellAnchor>
    <xdr:from>
      <xdr:col>7</xdr:col>
      <xdr:colOff>190500</xdr:colOff>
      <xdr:row>421</xdr:row>
      <xdr:rowOff>174626</xdr:rowOff>
    </xdr:from>
    <xdr:ext cx="381000" cy="272703"/>
    <xdr:sp macro="" textlink="">
      <xdr:nvSpPr>
        <xdr:cNvPr id="74" name="TextBox 73"/>
        <xdr:cNvSpPr txBox="1"/>
      </xdr:nvSpPr>
      <xdr:spPr>
        <a:xfrm>
          <a:off x="5267325" y="39693851"/>
          <a:ext cx="381000"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a:latin typeface="Cambria Math"/>
            </a:rPr>
            <a:t>𝐏 ̂_𝟑</a:t>
          </a:r>
        </a:p>
      </xdr:txBody>
    </xdr:sp>
    <xdr:clientData/>
  </xdr:oneCellAnchor>
  <xdr:oneCellAnchor>
    <xdr:from>
      <xdr:col>7</xdr:col>
      <xdr:colOff>206375</xdr:colOff>
      <xdr:row>425</xdr:row>
      <xdr:rowOff>134938</xdr:rowOff>
    </xdr:from>
    <xdr:ext cx="381000" cy="272703"/>
    <xdr:sp macro="" textlink="">
      <xdr:nvSpPr>
        <xdr:cNvPr id="75" name="TextBox 74"/>
        <xdr:cNvSpPr txBox="1"/>
      </xdr:nvSpPr>
      <xdr:spPr>
        <a:xfrm>
          <a:off x="5283200" y="40473313"/>
          <a:ext cx="381000"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a:latin typeface="Cambria Math"/>
            </a:rPr>
            <a:t>𝐏 ̂_𝟑</a:t>
          </a:r>
        </a:p>
      </xdr:txBody>
    </xdr:sp>
    <xdr:clientData/>
  </xdr:oneCellAnchor>
  <xdr:twoCellAnchor>
    <xdr:from>
      <xdr:col>5</xdr:col>
      <xdr:colOff>23817</xdr:colOff>
      <xdr:row>425</xdr:row>
      <xdr:rowOff>95253</xdr:rowOff>
    </xdr:from>
    <xdr:to>
      <xdr:col>5</xdr:col>
      <xdr:colOff>468313</xdr:colOff>
      <xdr:row>426</xdr:row>
      <xdr:rowOff>7938</xdr:rowOff>
    </xdr:to>
    <xdr:cxnSp macro="">
      <xdr:nvCxnSpPr>
        <xdr:cNvPr id="76" name="Elbow Connector 75">
          <a:extLst>
            <a:ext uri="{FF2B5EF4-FFF2-40B4-BE49-F238E27FC236}">
              <a16:creationId xmlns:a16="http://schemas.microsoft.com/office/drawing/2014/main" xmlns="" id="{00000000-0008-0000-0000-00004C000000}"/>
            </a:ext>
          </a:extLst>
        </xdr:cNvPr>
        <xdr:cNvCxnSpPr/>
      </xdr:nvCxnSpPr>
      <xdr:spPr bwMode="auto">
        <a:xfrm rot="10800000">
          <a:off x="3671892" y="40433628"/>
          <a:ext cx="444496" cy="112710"/>
        </a:xfrm>
        <a:prstGeom prst="bentConnector3">
          <a:avLst>
            <a:gd name="adj1" fmla="val -1"/>
          </a:avLst>
        </a:prstGeom>
        <a:solidFill>
          <a:srgbClr val="FFFFFF"/>
        </a:solidFill>
        <a:ln w="12700" cap="flat" cmpd="sng" algn="ctr">
          <a:solidFill>
            <a:srgbClr val="000000"/>
          </a:solidFill>
          <a:prstDash val="solid"/>
          <a:round/>
          <a:headEnd type="none" w="med" len="med"/>
          <a:tailEnd type="arrow"/>
        </a:ln>
        <a:effectLst/>
      </xdr:spPr>
    </xdr:cxnSp>
    <xdr:clientData/>
  </xdr:twoCellAnchor>
  <xdr:twoCellAnchor>
    <xdr:from>
      <xdr:col>2</xdr:col>
      <xdr:colOff>8661</xdr:colOff>
      <xdr:row>232</xdr:row>
      <xdr:rowOff>190499</xdr:rowOff>
    </xdr:from>
    <xdr:to>
      <xdr:col>4</xdr:col>
      <xdr:colOff>285752</xdr:colOff>
      <xdr:row>237</xdr:row>
      <xdr:rowOff>77931</xdr:rowOff>
    </xdr:to>
    <xdr:cxnSp macro="">
      <xdr:nvCxnSpPr>
        <xdr:cNvPr id="87" name="AutoShape 54">
          <a:extLst>
            <a:ext uri="{FF2B5EF4-FFF2-40B4-BE49-F238E27FC236}">
              <a16:creationId xmlns:a16="http://schemas.microsoft.com/office/drawing/2014/main" xmlns="" id="{00000000-0008-0000-0000-000057000000}"/>
            </a:ext>
          </a:extLst>
        </xdr:cNvPr>
        <xdr:cNvCxnSpPr>
          <a:cxnSpLocks noChangeShapeType="1"/>
        </xdr:cNvCxnSpPr>
      </xdr:nvCxnSpPr>
      <xdr:spPr bwMode="auto">
        <a:xfrm rot="10800000" flipV="1">
          <a:off x="2052206" y="62994885"/>
          <a:ext cx="1524001" cy="1004455"/>
        </a:xfrm>
        <a:prstGeom prst="bentConnector3">
          <a:avLst>
            <a:gd name="adj1" fmla="val 568"/>
          </a:avLst>
        </a:prstGeom>
        <a:noFill/>
        <a:ln w="19050">
          <a:solidFill>
            <a:srgbClr val="000000"/>
          </a:solidFill>
          <a:miter lim="800000"/>
          <a:headEnd/>
          <a:tailEnd type="triangle" w="med" len="med"/>
        </a:ln>
      </xdr:spPr>
    </xdr:cxnSp>
    <xdr:clientData/>
  </xdr:twoCellAnchor>
  <xdr:twoCellAnchor>
    <xdr:from>
      <xdr:col>2</xdr:col>
      <xdr:colOff>0</xdr:colOff>
      <xdr:row>233</xdr:row>
      <xdr:rowOff>0</xdr:rowOff>
    </xdr:from>
    <xdr:to>
      <xdr:col>3</xdr:col>
      <xdr:colOff>361950</xdr:colOff>
      <xdr:row>236</xdr:row>
      <xdr:rowOff>95250</xdr:rowOff>
    </xdr:to>
    <xdr:cxnSp macro="">
      <xdr:nvCxnSpPr>
        <xdr:cNvPr id="88" name="AutoShape 55">
          <a:extLst>
            <a:ext uri="{FF2B5EF4-FFF2-40B4-BE49-F238E27FC236}">
              <a16:creationId xmlns:a16="http://schemas.microsoft.com/office/drawing/2014/main" xmlns="" id="{00000000-0008-0000-0000-000058000000}"/>
            </a:ext>
          </a:extLst>
        </xdr:cNvPr>
        <xdr:cNvCxnSpPr>
          <a:cxnSpLocks noChangeShapeType="1"/>
        </xdr:cNvCxnSpPr>
      </xdr:nvCxnSpPr>
      <xdr:spPr bwMode="auto">
        <a:xfrm rot="10800000" flipV="1">
          <a:off x="1504950" y="46491525"/>
          <a:ext cx="1076325" cy="800100"/>
        </a:xfrm>
        <a:prstGeom prst="bentConnector3">
          <a:avLst>
            <a:gd name="adj1" fmla="val 0"/>
          </a:avLst>
        </a:prstGeom>
        <a:noFill/>
        <a:ln w="19050">
          <a:solidFill>
            <a:srgbClr val="000000"/>
          </a:solidFill>
          <a:miter lim="800000"/>
          <a:headEnd/>
          <a:tailEnd type="triangle" w="med" len="med"/>
        </a:ln>
      </xdr:spPr>
    </xdr:cxnSp>
    <xdr:clientData/>
  </xdr:twoCellAnchor>
  <xdr:twoCellAnchor>
    <xdr:from>
      <xdr:col>2</xdr:col>
      <xdr:colOff>9525</xdr:colOff>
      <xdr:row>233</xdr:row>
      <xdr:rowOff>0</xdr:rowOff>
    </xdr:from>
    <xdr:to>
      <xdr:col>2</xdr:col>
      <xdr:colOff>371475</xdr:colOff>
      <xdr:row>235</xdr:row>
      <xdr:rowOff>104775</xdr:rowOff>
    </xdr:to>
    <xdr:cxnSp macro="">
      <xdr:nvCxnSpPr>
        <xdr:cNvPr id="90" name="AutoShape 58">
          <a:extLst>
            <a:ext uri="{FF2B5EF4-FFF2-40B4-BE49-F238E27FC236}">
              <a16:creationId xmlns:a16="http://schemas.microsoft.com/office/drawing/2014/main" xmlns="" id="{00000000-0008-0000-0000-00005A000000}"/>
            </a:ext>
          </a:extLst>
        </xdr:cNvPr>
        <xdr:cNvCxnSpPr>
          <a:cxnSpLocks noChangeShapeType="1"/>
        </xdr:cNvCxnSpPr>
      </xdr:nvCxnSpPr>
      <xdr:spPr bwMode="auto">
        <a:xfrm rot="5400000">
          <a:off x="1381125" y="46624875"/>
          <a:ext cx="628650" cy="361950"/>
        </a:xfrm>
        <a:prstGeom prst="bentConnector3">
          <a:avLst>
            <a:gd name="adj1" fmla="val 102125"/>
          </a:avLst>
        </a:prstGeom>
        <a:noFill/>
        <a:ln w="19050">
          <a:solidFill>
            <a:srgbClr val="000000"/>
          </a:solidFill>
          <a:miter lim="800000"/>
          <a:headEnd/>
          <a:tailEnd type="triangle" w="med" len="med"/>
        </a:ln>
      </xdr:spPr>
    </xdr:cxnSp>
    <xdr:clientData/>
  </xdr:twoCellAnchor>
  <xdr:twoCellAnchor>
    <xdr:from>
      <xdr:col>5</xdr:col>
      <xdr:colOff>1</xdr:colOff>
      <xdr:row>228</xdr:row>
      <xdr:rowOff>66673</xdr:rowOff>
    </xdr:from>
    <xdr:to>
      <xdr:col>5</xdr:col>
      <xdr:colOff>246066</xdr:colOff>
      <xdr:row>233</xdr:row>
      <xdr:rowOff>269877</xdr:rowOff>
    </xdr:to>
    <xdr:cxnSp macro="">
      <xdr:nvCxnSpPr>
        <xdr:cNvPr id="91" name="AutoShape 59">
          <a:extLst>
            <a:ext uri="{FF2B5EF4-FFF2-40B4-BE49-F238E27FC236}">
              <a16:creationId xmlns:a16="http://schemas.microsoft.com/office/drawing/2014/main" xmlns="" id="{00000000-0008-0000-0000-00005B000000}"/>
            </a:ext>
          </a:extLst>
        </xdr:cNvPr>
        <xdr:cNvCxnSpPr>
          <a:cxnSpLocks noChangeShapeType="1"/>
        </xdr:cNvCxnSpPr>
      </xdr:nvCxnSpPr>
      <xdr:spPr bwMode="auto">
        <a:xfrm rot="16200000" flipH="1">
          <a:off x="3931444" y="46084330"/>
          <a:ext cx="1108079" cy="246065"/>
        </a:xfrm>
        <a:prstGeom prst="bentConnector3">
          <a:avLst>
            <a:gd name="adj1" fmla="val 925"/>
          </a:avLst>
        </a:prstGeom>
        <a:noFill/>
        <a:ln w="19050">
          <a:solidFill>
            <a:srgbClr val="000000"/>
          </a:solidFill>
          <a:miter lim="800000"/>
          <a:headEnd/>
          <a:tailEnd type="triangle" w="med" len="med"/>
        </a:ln>
      </xdr:spPr>
    </xdr:cxnSp>
    <xdr:clientData/>
  </xdr:twoCellAnchor>
  <xdr:twoCellAnchor>
    <xdr:from>
      <xdr:col>6</xdr:col>
      <xdr:colOff>377825</xdr:colOff>
      <xdr:row>237</xdr:row>
      <xdr:rowOff>7938</xdr:rowOff>
    </xdr:from>
    <xdr:to>
      <xdr:col>6</xdr:col>
      <xdr:colOff>377825</xdr:colOff>
      <xdr:row>238</xdr:row>
      <xdr:rowOff>0</xdr:rowOff>
    </xdr:to>
    <xdr:sp macro="" textlink="">
      <xdr:nvSpPr>
        <xdr:cNvPr id="92" name="Line 60">
          <a:extLst>
            <a:ext uri="{FF2B5EF4-FFF2-40B4-BE49-F238E27FC236}">
              <a16:creationId xmlns:a16="http://schemas.microsoft.com/office/drawing/2014/main" xmlns="" id="{00000000-0008-0000-0000-00005C000000}"/>
            </a:ext>
          </a:extLst>
        </xdr:cNvPr>
        <xdr:cNvSpPr>
          <a:spLocks noChangeShapeType="1"/>
        </xdr:cNvSpPr>
      </xdr:nvSpPr>
      <xdr:spPr bwMode="auto">
        <a:xfrm>
          <a:off x="5454650" y="47432913"/>
          <a:ext cx="0" cy="314325"/>
        </a:xfrm>
        <a:prstGeom prst="line">
          <a:avLst/>
        </a:prstGeom>
        <a:noFill/>
        <a:ln w="19050">
          <a:solidFill>
            <a:srgbClr val="000000"/>
          </a:solidFill>
          <a:round/>
          <a:headEnd/>
          <a:tailEnd type="triangle" w="med" len="med"/>
        </a:ln>
      </xdr:spPr>
    </xdr:sp>
    <xdr:clientData/>
  </xdr:twoCellAnchor>
  <xdr:twoCellAnchor>
    <xdr:from>
      <xdr:col>2</xdr:col>
      <xdr:colOff>9526</xdr:colOff>
      <xdr:row>238</xdr:row>
      <xdr:rowOff>66677</xdr:rowOff>
    </xdr:from>
    <xdr:to>
      <xdr:col>4</xdr:col>
      <xdr:colOff>0</xdr:colOff>
      <xdr:row>239</xdr:row>
      <xdr:rowOff>121228</xdr:rowOff>
    </xdr:to>
    <xdr:cxnSp macro="">
      <xdr:nvCxnSpPr>
        <xdr:cNvPr id="93" name="AutoShape 62">
          <a:extLst>
            <a:ext uri="{FF2B5EF4-FFF2-40B4-BE49-F238E27FC236}">
              <a16:creationId xmlns:a16="http://schemas.microsoft.com/office/drawing/2014/main" xmlns="" id="{00000000-0008-0000-0000-00005D000000}"/>
            </a:ext>
          </a:extLst>
        </xdr:cNvPr>
        <xdr:cNvCxnSpPr>
          <a:cxnSpLocks noChangeShapeType="1"/>
        </xdr:cNvCxnSpPr>
      </xdr:nvCxnSpPr>
      <xdr:spPr bwMode="auto">
        <a:xfrm rot="10800000">
          <a:off x="2053071" y="63970768"/>
          <a:ext cx="1237384" cy="245051"/>
        </a:xfrm>
        <a:prstGeom prst="bentConnector3">
          <a:avLst>
            <a:gd name="adj1" fmla="val 50000"/>
          </a:avLst>
        </a:prstGeom>
        <a:noFill/>
        <a:ln w="19050">
          <a:solidFill>
            <a:srgbClr val="000000"/>
          </a:solidFill>
          <a:miter lim="800000"/>
          <a:headEnd/>
          <a:tailEnd type="triangle" w="med" len="med"/>
        </a:ln>
      </xdr:spPr>
    </xdr:cxnSp>
    <xdr:clientData/>
  </xdr:twoCellAnchor>
  <xdr:twoCellAnchor>
    <xdr:from>
      <xdr:col>0</xdr:col>
      <xdr:colOff>1134341</xdr:colOff>
      <xdr:row>235</xdr:row>
      <xdr:rowOff>17318</xdr:rowOff>
    </xdr:from>
    <xdr:to>
      <xdr:col>1</xdr:col>
      <xdr:colOff>121227</xdr:colOff>
      <xdr:row>237</xdr:row>
      <xdr:rowOff>155863</xdr:rowOff>
    </xdr:to>
    <xdr:sp macro="" textlink="">
      <xdr:nvSpPr>
        <xdr:cNvPr id="94" name="AutoShape 63">
          <a:extLst>
            <a:ext uri="{FF2B5EF4-FFF2-40B4-BE49-F238E27FC236}">
              <a16:creationId xmlns:a16="http://schemas.microsoft.com/office/drawing/2014/main" xmlns="" id="{00000000-0008-0000-0000-00005E000000}"/>
            </a:ext>
          </a:extLst>
        </xdr:cNvPr>
        <xdr:cNvSpPr>
          <a:spLocks/>
        </xdr:cNvSpPr>
      </xdr:nvSpPr>
      <xdr:spPr bwMode="auto">
        <a:xfrm>
          <a:off x="1134341" y="63531750"/>
          <a:ext cx="259772" cy="545522"/>
        </a:xfrm>
        <a:prstGeom prst="leftBrace">
          <a:avLst>
            <a:gd name="adj1" fmla="val 23188"/>
            <a:gd name="adj2" fmla="val 50000"/>
          </a:avLst>
        </a:prstGeom>
        <a:noFill/>
        <a:ln w="19050">
          <a:solidFill>
            <a:srgbClr val="000000"/>
          </a:solidFill>
          <a:round/>
          <a:headEnd/>
          <a:tailEnd/>
        </a:ln>
      </xdr:spPr>
    </xdr:sp>
    <xdr:clientData/>
  </xdr:twoCellAnchor>
  <xdr:twoCellAnchor>
    <xdr:from>
      <xdr:col>0</xdr:col>
      <xdr:colOff>1186295</xdr:colOff>
      <xdr:row>238</xdr:row>
      <xdr:rowOff>0</xdr:rowOff>
    </xdr:from>
    <xdr:to>
      <xdr:col>1</xdr:col>
      <xdr:colOff>63499</xdr:colOff>
      <xdr:row>238</xdr:row>
      <xdr:rowOff>150813</xdr:rowOff>
    </xdr:to>
    <xdr:sp macro="" textlink="">
      <xdr:nvSpPr>
        <xdr:cNvPr id="95" name="AutoShape 64">
          <a:extLst>
            <a:ext uri="{FF2B5EF4-FFF2-40B4-BE49-F238E27FC236}">
              <a16:creationId xmlns:a16="http://schemas.microsoft.com/office/drawing/2014/main" xmlns="" id="{00000000-0008-0000-0000-00005F000000}"/>
            </a:ext>
          </a:extLst>
        </xdr:cNvPr>
        <xdr:cNvSpPr>
          <a:spLocks/>
        </xdr:cNvSpPr>
      </xdr:nvSpPr>
      <xdr:spPr bwMode="auto">
        <a:xfrm>
          <a:off x="1186295" y="64094591"/>
          <a:ext cx="150090" cy="150813"/>
        </a:xfrm>
        <a:prstGeom prst="leftBrace">
          <a:avLst>
            <a:gd name="adj1" fmla="val 8333"/>
            <a:gd name="adj2" fmla="val 53333"/>
          </a:avLst>
        </a:prstGeom>
        <a:noFill/>
        <a:ln w="19050">
          <a:solidFill>
            <a:srgbClr val="000000"/>
          </a:solidFill>
          <a:round/>
          <a:headEnd/>
          <a:tailEnd/>
        </a:ln>
      </xdr:spPr>
    </xdr:sp>
    <xdr:clientData/>
  </xdr:twoCellAnchor>
  <xdr:twoCellAnchor>
    <xdr:from>
      <xdr:col>1</xdr:col>
      <xdr:colOff>419100</xdr:colOff>
      <xdr:row>239</xdr:row>
      <xdr:rowOff>9525</xdr:rowOff>
    </xdr:from>
    <xdr:to>
      <xdr:col>1</xdr:col>
      <xdr:colOff>419100</xdr:colOff>
      <xdr:row>239</xdr:row>
      <xdr:rowOff>171450</xdr:rowOff>
    </xdr:to>
    <xdr:sp macro="" textlink="">
      <xdr:nvSpPr>
        <xdr:cNvPr id="96" name="Line 65">
          <a:extLst>
            <a:ext uri="{FF2B5EF4-FFF2-40B4-BE49-F238E27FC236}">
              <a16:creationId xmlns:a16="http://schemas.microsoft.com/office/drawing/2014/main" xmlns="" id="{00000000-0008-0000-0000-000060000000}"/>
            </a:ext>
          </a:extLst>
        </xdr:cNvPr>
        <xdr:cNvSpPr>
          <a:spLocks noChangeShapeType="1"/>
        </xdr:cNvSpPr>
      </xdr:nvSpPr>
      <xdr:spPr bwMode="auto">
        <a:xfrm>
          <a:off x="1209675" y="47958375"/>
          <a:ext cx="0" cy="161925"/>
        </a:xfrm>
        <a:prstGeom prst="line">
          <a:avLst/>
        </a:prstGeom>
        <a:noFill/>
        <a:ln w="9525">
          <a:solidFill>
            <a:srgbClr val="000000"/>
          </a:solidFill>
          <a:round/>
          <a:headEnd/>
          <a:tailEnd type="triangle" w="med" len="med"/>
        </a:ln>
      </xdr:spPr>
    </xdr:sp>
    <xdr:clientData/>
  </xdr:twoCellAnchor>
  <xdr:twoCellAnchor>
    <xdr:from>
      <xdr:col>5</xdr:col>
      <xdr:colOff>15875</xdr:colOff>
      <xdr:row>238</xdr:row>
      <xdr:rowOff>121950</xdr:rowOff>
    </xdr:from>
    <xdr:to>
      <xdr:col>5</xdr:col>
      <xdr:colOff>623453</xdr:colOff>
      <xdr:row>239</xdr:row>
      <xdr:rowOff>161638</xdr:rowOff>
    </xdr:to>
    <xdr:cxnSp macro="">
      <xdr:nvCxnSpPr>
        <xdr:cNvPr id="97" name="Elbow Connector 96">
          <a:extLst>
            <a:ext uri="{FF2B5EF4-FFF2-40B4-BE49-F238E27FC236}">
              <a16:creationId xmlns:a16="http://schemas.microsoft.com/office/drawing/2014/main" xmlns="" id="{00000000-0008-0000-0000-000061000000}"/>
            </a:ext>
          </a:extLst>
        </xdr:cNvPr>
        <xdr:cNvCxnSpPr/>
      </xdr:nvCxnSpPr>
      <xdr:spPr bwMode="auto">
        <a:xfrm rot="10800000">
          <a:off x="4085648" y="64026041"/>
          <a:ext cx="607578" cy="230188"/>
        </a:xfrm>
        <a:prstGeom prst="bentConnector3">
          <a:avLst/>
        </a:prstGeom>
        <a:solidFill>
          <a:srgbClr val="FFFFFF"/>
        </a:solidFill>
        <a:ln w="15875" cap="flat" cmpd="sng" algn="ctr">
          <a:solidFill>
            <a:srgbClr val="000000"/>
          </a:solidFill>
          <a:prstDash val="solid"/>
          <a:round/>
          <a:headEnd type="none" w="med" len="med"/>
          <a:tailEnd type="arrow"/>
        </a:ln>
        <a:effectLst/>
      </xdr:spPr>
    </xdr:cxnSp>
    <xdr:clientData/>
  </xdr:twoCellAnchor>
  <xdr:oneCellAnchor>
    <xdr:from>
      <xdr:col>7</xdr:col>
      <xdr:colOff>190500</xdr:colOff>
      <xdr:row>417</xdr:row>
      <xdr:rowOff>174626</xdr:rowOff>
    </xdr:from>
    <xdr:ext cx="381000" cy="272703"/>
    <xdr:sp macro="" textlink="">
      <xdr:nvSpPr>
        <xdr:cNvPr id="39" name="TextBox 38"/>
        <xdr:cNvSpPr txBox="1"/>
      </xdr:nvSpPr>
      <xdr:spPr>
        <a:xfrm>
          <a:off x="6542809" y="43435444"/>
          <a:ext cx="381000"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a:latin typeface="Cambria Math"/>
            </a:rPr>
            <a:t>𝐏 ̂_𝟑</a:t>
          </a:r>
        </a:p>
      </xdr:txBody>
    </xdr:sp>
    <xdr:clientData/>
  </xdr:oneCellAnchor>
  <xdr:oneCellAnchor>
    <xdr:from>
      <xdr:col>7</xdr:col>
      <xdr:colOff>190500</xdr:colOff>
      <xdr:row>421</xdr:row>
      <xdr:rowOff>174626</xdr:rowOff>
    </xdr:from>
    <xdr:ext cx="381000" cy="272703"/>
    <xdr:sp macro="" textlink="">
      <xdr:nvSpPr>
        <xdr:cNvPr id="47" name="TextBox 46">
          <a:extLst>
            <a:ext uri="{FF2B5EF4-FFF2-40B4-BE49-F238E27FC236}">
              <a16:creationId xmlns:a16="http://schemas.microsoft.com/office/drawing/2014/main" xmlns="" xmlns:a14="http://schemas.microsoft.com/office/drawing/2010/main" xmlns:mc="http://schemas.openxmlformats.org/markup-compatibility/2006" id="{BB3AC132-33D7-45C0-A6D2-B56AB513CC6D}"/>
            </a:ext>
          </a:extLst>
        </xdr:cNvPr>
        <xdr:cNvSpPr txBox="1"/>
      </xdr:nvSpPr>
      <xdr:spPr>
        <a:xfrm>
          <a:off x="10538460" y="108668186"/>
          <a:ext cx="381000" cy="27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a:latin typeface="Cambria Math"/>
            </a:rPr>
            <a:t>𝐏</a:t>
          </a:r>
          <a:r>
            <a:rPr lang="en-US" sz="1100" b="1" i="0">
              <a:latin typeface="Cambria Math" panose="02040503050406030204" pitchFamily="18" charset="0"/>
            </a:rPr>
            <a:t> ̂_</a:t>
          </a:r>
          <a:r>
            <a:rPr lang="en-US" sz="1100" b="1" i="0">
              <a:latin typeface="Cambria Math"/>
            </a:rPr>
            <a:t>𝟑</a:t>
          </a:r>
        </a:p>
      </xdr:txBody>
    </xdr:sp>
    <xdr:clientData/>
  </xdr:oneCellAnchor>
  <xdr:twoCellAnchor>
    <xdr:from>
      <xdr:col>0</xdr:col>
      <xdr:colOff>24245</xdr:colOff>
      <xdr:row>26</xdr:row>
      <xdr:rowOff>108239</xdr:rowOff>
    </xdr:from>
    <xdr:to>
      <xdr:col>3</xdr:col>
      <xdr:colOff>623454</xdr:colOff>
      <xdr:row>51</xdr:row>
      <xdr:rowOff>66675</xdr:rowOff>
    </xdr:to>
    <xdr:graphicFrame macro="">
      <xdr:nvGraphicFramePr>
        <xdr:cNvPr id="50" name="Content Placeholder 2">
          <a:extLst>
            <a:ext uri="{FF2B5EF4-FFF2-40B4-BE49-F238E27FC236}">
              <a16:creationId xmlns:a16="http://schemas.microsoft.com/office/drawing/2014/main" xmlns="" id="{00000000-0008-0000-0000-000031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36368</xdr:colOff>
      <xdr:row>26</xdr:row>
      <xdr:rowOff>122093</xdr:rowOff>
    </xdr:from>
    <xdr:to>
      <xdr:col>8</xdr:col>
      <xdr:colOff>576695</xdr:colOff>
      <xdr:row>51</xdr:row>
      <xdr:rowOff>80529</xdr:rowOff>
    </xdr:to>
    <xdr:graphicFrame macro="">
      <xdr:nvGraphicFramePr>
        <xdr:cNvPr id="52" name="Content Placeholder 5">
          <a:extLst>
            <a:ext uri="{FF2B5EF4-FFF2-40B4-BE49-F238E27FC236}">
              <a16:creationId xmlns:a16="http://schemas.microsoft.com/office/drawing/2014/main" xmlns="" id="{00000000-0008-0000-0000-00003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sk%20534/2020%20spring/Ch07%20Mini%20Case_solu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ni Case"/>
      <sheetName val="Scenario Summary"/>
    </sheetNames>
    <sheetDataSet>
      <sheetData sheetId="0">
        <row r="33">
          <cell r="M33" t="str">
            <v>Column1</v>
          </cell>
        </row>
        <row r="34">
          <cell r="M34">
            <v>10</v>
          </cell>
        </row>
        <row r="35">
          <cell r="L35" t="str">
            <v>Mkt. Sec.</v>
          </cell>
          <cell r="M35">
            <v>1</v>
          </cell>
        </row>
        <row r="37">
          <cell r="M37" t="str">
            <v>Claims on Value</v>
          </cell>
        </row>
        <row r="38">
          <cell r="L38" t="str">
            <v>Pref. Stk.</v>
          </cell>
          <cell r="M38">
            <v>1</v>
          </cell>
        </row>
        <row r="39">
          <cell r="L39" t="str">
            <v>Debt</v>
          </cell>
          <cell r="M39">
            <v>3</v>
          </cell>
        </row>
        <row r="40">
          <cell r="M40">
            <v>7</v>
          </cell>
        </row>
      </sheetData>
      <sheetData sheetId="1" refreshError="1"/>
    </sheetDataSet>
  </externalBook>
</externalLink>
</file>

<file path=xl/tables/table1.xml><?xml version="1.0" encoding="utf-8"?>
<table xmlns="http://schemas.openxmlformats.org/spreadsheetml/2006/main" id="3" name="Table1" displayName="Table1" ref="L30:M32" totalsRowShown="0" headerRowDxfId="9" dataDxfId="8" tableBorderDxfId="7">
  <tableColumns count="2">
    <tableColumn id="1" name=" " dataDxfId="6"/>
    <tableColumn id="2" name="Column1" dataDxfId="5"/>
  </tableColumns>
  <tableStyleInfo showFirstColumn="0" showLastColumn="0" showRowStripes="1" showColumnStripes="0"/>
</table>
</file>

<file path=xl/tables/table2.xml><?xml version="1.0" encoding="utf-8"?>
<table xmlns="http://schemas.openxmlformats.org/spreadsheetml/2006/main" id="4" name="Table13" displayName="Table13" ref="L34:M37" totalsRowShown="0" headerRowDxfId="4" dataDxfId="3" tableBorderDxfId="2">
  <tableColumns count="2">
    <tableColumn id="1" name=" " dataDxfId="1"/>
    <tableColumn id="2" name="Claims on Valu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lends 3">
    <a:dk1>
      <a:srgbClr val="000000"/>
    </a:dk1>
    <a:lt1>
      <a:srgbClr val="FFFFFF"/>
    </a:lt1>
    <a:dk2>
      <a:srgbClr val="333399"/>
    </a:dk2>
    <a:lt2>
      <a:srgbClr val="1C1C1C"/>
    </a:lt2>
    <a:accent1>
      <a:srgbClr val="00E4A8"/>
    </a:accent1>
    <a:accent2>
      <a:srgbClr val="FFCF01"/>
    </a:accent2>
    <a:accent3>
      <a:srgbClr val="FFFFFF"/>
    </a:accent3>
    <a:accent4>
      <a:srgbClr val="000000"/>
    </a:accent4>
    <a:accent5>
      <a:srgbClr val="AAEFD1"/>
    </a:accent5>
    <a:accent6>
      <a:srgbClr val="E7BB01"/>
    </a:accent6>
    <a:hlink>
      <a:srgbClr val="FF0000"/>
    </a:hlink>
    <a:folHlink>
      <a:srgbClr val="3333CC"/>
    </a:folHlink>
  </a:clrScheme>
  <a:fontScheme name="Blends">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 Id="rId9"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S581"/>
  <sheetViews>
    <sheetView tabSelected="1" zoomScale="120" zoomScaleNormal="120" zoomScaleSheetLayoutView="100" workbookViewId="0">
      <selection activeCell="A22" sqref="A22:I23"/>
    </sheetView>
  </sheetViews>
  <sheetFormatPr defaultColWidth="9.33203125" defaultRowHeight="12.75"/>
  <cols>
    <col min="1" max="1" width="22.33203125" style="1" customWidth="1"/>
    <col min="2" max="2" width="13.5" style="1" customWidth="1"/>
    <col min="3" max="3" width="13.33203125" style="1" customWidth="1"/>
    <col min="4" max="4" width="12.6640625" style="1" customWidth="1"/>
    <col min="5" max="6" width="13.83203125" style="1" customWidth="1"/>
    <col min="7" max="7" width="10.83203125" style="1" customWidth="1"/>
    <col min="8" max="8" width="12.5" style="1" customWidth="1"/>
    <col min="9" max="9" width="10.83203125" style="1" customWidth="1"/>
    <col min="10" max="10" width="4.33203125" style="1" customWidth="1"/>
    <col min="11" max="11" width="9.33203125" style="1"/>
    <col min="12" max="12" width="13.83203125" style="1" customWidth="1"/>
    <col min="13" max="16384" width="9.33203125" style="1"/>
  </cols>
  <sheetData>
    <row r="1" spans="1:11">
      <c r="A1" s="6"/>
      <c r="B1" s="6"/>
      <c r="C1" s="6"/>
      <c r="D1" s="6"/>
      <c r="E1" s="7"/>
      <c r="F1" s="7"/>
      <c r="G1" s="6"/>
      <c r="H1" s="8">
        <f ca="1">TODAY()</f>
        <v>43893</v>
      </c>
      <c r="I1" s="6"/>
      <c r="J1" s="8"/>
    </row>
    <row r="2" spans="1:11">
      <c r="A2" s="6"/>
      <c r="B2" s="6"/>
      <c r="C2" s="6"/>
      <c r="D2" s="6"/>
      <c r="E2" s="6"/>
      <c r="F2" s="6"/>
      <c r="G2" s="6"/>
      <c r="H2" s="6"/>
      <c r="I2" s="6"/>
      <c r="J2" s="6"/>
    </row>
    <row r="3" spans="1:11" ht="15.75">
      <c r="A3" s="343" t="s">
        <v>204</v>
      </c>
      <c r="B3" s="344"/>
      <c r="C3" s="344"/>
      <c r="D3" s="344"/>
      <c r="E3" s="344"/>
      <c r="F3" s="344"/>
      <c r="G3" s="344"/>
      <c r="H3" s="344"/>
      <c r="I3" s="344"/>
      <c r="J3" s="344"/>
    </row>
    <row r="4" spans="1:11">
      <c r="A4" s="6"/>
      <c r="B4" s="6"/>
      <c r="C4" s="6"/>
      <c r="D4" s="6"/>
      <c r="E4" s="6"/>
      <c r="F4" s="6"/>
      <c r="G4" s="6"/>
      <c r="H4" s="6"/>
      <c r="I4" s="6"/>
      <c r="J4" s="6"/>
    </row>
    <row r="5" spans="1:11">
      <c r="A5" s="6"/>
      <c r="B5" s="6"/>
      <c r="C5" s="6"/>
      <c r="D5" s="6"/>
      <c r="E5" s="6"/>
      <c r="F5" s="6"/>
      <c r="G5" s="6"/>
      <c r="H5" s="6"/>
      <c r="I5" s="6"/>
      <c r="J5" s="6"/>
    </row>
    <row r="6" spans="1:11">
      <c r="A6" s="9" t="s">
        <v>6</v>
      </c>
      <c r="B6" s="10"/>
      <c r="C6" s="10"/>
      <c r="D6" s="10"/>
      <c r="E6" s="10"/>
      <c r="F6" s="10"/>
      <c r="G6" s="10"/>
      <c r="H6" s="6"/>
      <c r="I6" s="6"/>
      <c r="J6" s="6"/>
    </row>
    <row r="7" spans="1:11" ht="12.75" customHeight="1">
      <c r="A7" s="356" t="s">
        <v>191</v>
      </c>
      <c r="B7" s="357"/>
      <c r="C7" s="357"/>
      <c r="D7" s="357"/>
      <c r="E7" s="357"/>
      <c r="F7" s="357"/>
      <c r="G7" s="357"/>
      <c r="H7" s="357"/>
      <c r="I7" s="357"/>
      <c r="J7" s="6"/>
    </row>
    <row r="8" spans="1:11">
      <c r="A8" s="357"/>
      <c r="B8" s="357"/>
      <c r="C8" s="357"/>
      <c r="D8" s="357"/>
      <c r="E8" s="357"/>
      <c r="F8" s="357"/>
      <c r="G8" s="357"/>
      <c r="H8" s="357"/>
      <c r="I8" s="357"/>
      <c r="J8" s="6"/>
    </row>
    <row r="9" spans="1:11">
      <c r="A9" s="357"/>
      <c r="B9" s="357"/>
      <c r="C9" s="357"/>
      <c r="D9" s="357"/>
      <c r="E9" s="357"/>
      <c r="F9" s="357"/>
      <c r="G9" s="357"/>
      <c r="H9" s="357"/>
      <c r="I9" s="357"/>
      <c r="J9" s="6"/>
    </row>
    <row r="10" spans="1:11">
      <c r="A10" s="357"/>
      <c r="B10" s="357"/>
      <c r="C10" s="357"/>
      <c r="D10" s="357"/>
      <c r="E10" s="357"/>
      <c r="F10" s="357"/>
      <c r="G10" s="357"/>
      <c r="H10" s="357"/>
      <c r="I10" s="357"/>
      <c r="J10" s="6"/>
    </row>
    <row r="11" spans="1:11">
      <c r="A11" s="357"/>
      <c r="B11" s="357"/>
      <c r="C11" s="357"/>
      <c r="D11" s="357"/>
      <c r="E11" s="357"/>
      <c r="F11" s="357"/>
      <c r="G11" s="357"/>
      <c r="H11" s="357"/>
      <c r="I11" s="357"/>
      <c r="J11" s="6"/>
      <c r="K11" s="2"/>
    </row>
    <row r="12" spans="1:11">
      <c r="A12" s="357"/>
      <c r="B12" s="357"/>
      <c r="C12" s="357"/>
      <c r="D12" s="357"/>
      <c r="E12" s="357"/>
      <c r="F12" s="357"/>
      <c r="G12" s="357"/>
      <c r="H12" s="357"/>
      <c r="I12" s="357"/>
      <c r="J12" s="6"/>
      <c r="K12" s="3"/>
    </row>
    <row r="13" spans="1:11">
      <c r="A13" s="357"/>
      <c r="B13" s="357"/>
      <c r="C13" s="357"/>
      <c r="D13" s="357"/>
      <c r="E13" s="357"/>
      <c r="F13" s="357"/>
      <c r="G13" s="357"/>
      <c r="H13" s="357"/>
      <c r="I13" s="357"/>
      <c r="J13" s="6"/>
      <c r="K13" s="3"/>
    </row>
    <row r="14" spans="1:11">
      <c r="A14" s="11"/>
      <c r="B14" s="11"/>
      <c r="C14" s="11"/>
      <c r="D14" s="11"/>
      <c r="E14" s="11"/>
      <c r="F14" s="11"/>
      <c r="G14" s="11"/>
      <c r="H14" s="11"/>
      <c r="I14" s="11"/>
      <c r="J14" s="6"/>
      <c r="K14" s="3"/>
    </row>
    <row r="15" spans="1:11">
      <c r="A15" s="334" t="s">
        <v>18</v>
      </c>
      <c r="B15" s="358"/>
      <c r="C15" s="358"/>
      <c r="D15" s="358"/>
      <c r="E15" s="358"/>
      <c r="F15" s="358"/>
      <c r="G15" s="358"/>
      <c r="H15" s="358"/>
      <c r="I15" s="358"/>
      <c r="J15" s="6"/>
    </row>
    <row r="16" spans="1:11">
      <c r="A16" s="10"/>
      <c r="B16" s="10"/>
      <c r="C16" s="10"/>
      <c r="D16" s="10"/>
      <c r="E16" s="10"/>
      <c r="F16" s="6"/>
      <c r="G16" s="10"/>
      <c r="H16" s="6"/>
      <c r="I16" s="6"/>
      <c r="J16" s="6"/>
    </row>
    <row r="17" spans="1:14">
      <c r="A17" s="12" t="s">
        <v>7</v>
      </c>
      <c r="B17" s="10"/>
      <c r="C17" s="10"/>
      <c r="D17" s="10"/>
      <c r="E17" s="10"/>
      <c r="F17" s="6"/>
      <c r="G17" s="10"/>
      <c r="H17" s="6"/>
      <c r="I17" s="6"/>
      <c r="J17" s="6"/>
    </row>
    <row r="18" spans="1:14">
      <c r="A18" s="354" t="s">
        <v>24</v>
      </c>
      <c r="B18" s="358"/>
      <c r="C18" s="358"/>
      <c r="D18" s="358"/>
      <c r="E18" s="358"/>
      <c r="F18" s="358"/>
      <c r="G18" s="358"/>
      <c r="H18" s="358"/>
      <c r="I18" s="358"/>
      <c r="J18" s="6"/>
    </row>
    <row r="19" spans="1:14">
      <c r="A19" s="358"/>
      <c r="B19" s="358"/>
      <c r="C19" s="358"/>
      <c r="D19" s="358"/>
      <c r="E19" s="358"/>
      <c r="F19" s="358"/>
      <c r="G19" s="358"/>
      <c r="H19" s="358"/>
      <c r="I19" s="358"/>
      <c r="J19" s="6"/>
    </row>
    <row r="20" spans="1:14">
      <c r="A20" s="6"/>
      <c r="B20" s="10"/>
      <c r="C20" s="10"/>
      <c r="D20" s="10"/>
      <c r="E20" s="10"/>
      <c r="F20" s="6"/>
      <c r="G20" s="10"/>
      <c r="H20" s="6"/>
      <c r="I20" s="6"/>
      <c r="J20" s="6"/>
    </row>
    <row r="21" spans="1:14">
      <c r="A21" s="12" t="s">
        <v>8</v>
      </c>
      <c r="B21" s="10"/>
      <c r="C21" s="10"/>
      <c r="D21" s="10"/>
      <c r="E21" s="10"/>
      <c r="F21" s="6"/>
      <c r="G21" s="10"/>
      <c r="H21" s="6"/>
      <c r="I21" s="6"/>
      <c r="J21" s="6"/>
    </row>
    <row r="22" spans="1:14">
      <c r="A22" s="354" t="s">
        <v>22</v>
      </c>
      <c r="B22" s="353"/>
      <c r="C22" s="353"/>
      <c r="D22" s="353"/>
      <c r="E22" s="353"/>
      <c r="F22" s="353"/>
      <c r="G22" s="353"/>
      <c r="H22" s="353"/>
      <c r="I22" s="353"/>
      <c r="J22" s="6"/>
    </row>
    <row r="23" spans="1:14">
      <c r="A23" s="353"/>
      <c r="B23" s="353"/>
      <c r="C23" s="353"/>
      <c r="D23" s="353"/>
      <c r="E23" s="353"/>
      <c r="F23" s="353"/>
      <c r="G23" s="353"/>
      <c r="H23" s="353"/>
      <c r="I23" s="353"/>
      <c r="J23" s="6"/>
    </row>
    <row r="24" spans="1:14">
      <c r="A24" s="277"/>
      <c r="B24" s="277"/>
      <c r="C24" s="277"/>
      <c r="D24" s="277"/>
      <c r="E24" s="277"/>
      <c r="F24" s="277"/>
      <c r="G24" s="277"/>
      <c r="H24" s="277"/>
      <c r="I24" s="277"/>
      <c r="J24" s="6"/>
    </row>
    <row r="25" spans="1:14">
      <c r="A25" s="395" t="s">
        <v>194</v>
      </c>
      <c r="B25" s="395"/>
      <c r="C25" s="395"/>
      <c r="D25" s="395"/>
      <c r="E25" s="395"/>
      <c r="F25" s="395"/>
      <c r="G25" s="395"/>
      <c r="H25" s="395"/>
      <c r="I25" s="395"/>
      <c r="J25" s="6"/>
    </row>
    <row r="26" spans="1:14" ht="12.75" customHeight="1">
      <c r="A26" s="395"/>
      <c r="B26" s="395"/>
      <c r="C26" s="395"/>
      <c r="D26" s="395"/>
      <c r="E26" s="395"/>
      <c r="F26" s="395"/>
      <c r="G26" s="395"/>
      <c r="H26" s="395"/>
      <c r="I26" s="395"/>
      <c r="J26" s="6"/>
    </row>
    <row r="27" spans="1:14">
      <c r="A27" s="47"/>
      <c r="B27" s="47"/>
      <c r="C27" s="47"/>
      <c r="D27" s="47"/>
      <c r="E27" s="47"/>
      <c r="F27" s="47"/>
      <c r="G27" s="47"/>
      <c r="H27" s="6"/>
      <c r="I27" s="6"/>
      <c r="J27" s="6"/>
    </row>
    <row r="28" spans="1:14">
      <c r="A28" s="47"/>
      <c r="B28" s="47"/>
      <c r="C28" s="47"/>
      <c r="D28" s="47"/>
      <c r="E28" s="47"/>
      <c r="F28" s="47"/>
      <c r="G28" s="47"/>
      <c r="H28" s="6"/>
      <c r="I28" s="6"/>
      <c r="J28" s="6"/>
      <c r="L28" s="279" t="s">
        <v>152</v>
      </c>
      <c r="M28" s="279"/>
      <c r="N28" s="279"/>
    </row>
    <row r="29" spans="1:14">
      <c r="A29" s="47"/>
      <c r="B29" s="47"/>
      <c r="C29" s="47"/>
      <c r="D29" s="47"/>
      <c r="E29" s="47"/>
      <c r="F29" s="47"/>
      <c r="G29" s="47"/>
      <c r="H29" s="6"/>
      <c r="I29" s="6"/>
      <c r="J29" s="6"/>
      <c r="L29" s="279"/>
      <c r="M29" s="279"/>
      <c r="N29" s="279"/>
    </row>
    <row r="30" spans="1:14">
      <c r="A30" s="47"/>
      <c r="B30" s="47"/>
      <c r="C30" s="47"/>
      <c r="D30" s="47"/>
      <c r="E30" s="47"/>
      <c r="F30" s="47"/>
      <c r="G30" s="47"/>
      <c r="H30" s="6"/>
      <c r="I30" s="6"/>
      <c r="J30" s="6"/>
      <c r="L30" s="280" t="s">
        <v>147</v>
      </c>
      <c r="M30" s="280" t="s">
        <v>148</v>
      </c>
      <c r="N30" s="279"/>
    </row>
    <row r="31" spans="1:14">
      <c r="A31" s="47"/>
      <c r="B31" s="47"/>
      <c r="C31" s="47"/>
      <c r="D31" s="47"/>
      <c r="E31" s="47"/>
      <c r="F31" s="47"/>
      <c r="G31" s="47"/>
      <c r="H31" s="6"/>
      <c r="I31" s="6"/>
      <c r="J31" s="6"/>
      <c r="L31" s="281"/>
      <c r="M31" s="280">
        <v>10</v>
      </c>
      <c r="N31" s="279"/>
    </row>
    <row r="32" spans="1:14">
      <c r="A32" s="47"/>
      <c r="B32" s="47"/>
      <c r="C32" s="47"/>
      <c r="D32" s="47"/>
      <c r="E32" s="47"/>
      <c r="F32" s="47"/>
      <c r="G32" s="47"/>
      <c r="H32" s="6"/>
      <c r="I32" s="6"/>
      <c r="J32" s="6"/>
      <c r="L32" s="280" t="s">
        <v>149</v>
      </c>
      <c r="M32" s="280">
        <v>1</v>
      </c>
      <c r="N32" s="279"/>
    </row>
    <row r="33" spans="1:14">
      <c r="A33" s="47"/>
      <c r="B33" s="47"/>
      <c r="C33" s="47"/>
      <c r="D33" s="47"/>
      <c r="E33" s="47"/>
      <c r="F33" s="47"/>
      <c r="G33" s="47"/>
      <c r="H33" s="6"/>
      <c r="I33" s="6"/>
      <c r="J33" s="6"/>
      <c r="L33" s="279"/>
      <c r="M33" s="279"/>
      <c r="N33" s="279"/>
    </row>
    <row r="34" spans="1:14">
      <c r="A34" s="47"/>
      <c r="B34" s="47"/>
      <c r="C34" s="47"/>
      <c r="D34" s="47"/>
      <c r="E34" s="47"/>
      <c r="F34" s="47"/>
      <c r="G34" s="47"/>
      <c r="H34" s="6"/>
      <c r="I34" s="6"/>
      <c r="J34" s="6"/>
      <c r="L34" s="280" t="s">
        <v>147</v>
      </c>
      <c r="M34" s="280" t="s">
        <v>150</v>
      </c>
      <c r="N34" s="279"/>
    </row>
    <row r="35" spans="1:14">
      <c r="A35" s="47"/>
      <c r="B35" s="47"/>
      <c r="C35" s="47"/>
      <c r="D35" s="47"/>
      <c r="E35" s="47"/>
      <c r="F35" s="47"/>
      <c r="G35" s="47"/>
      <c r="H35" s="6"/>
      <c r="I35" s="6"/>
      <c r="J35" s="6"/>
      <c r="L35" s="282" t="s">
        <v>151</v>
      </c>
      <c r="M35" s="283">
        <v>1</v>
      </c>
      <c r="N35" s="279"/>
    </row>
    <row r="36" spans="1:14">
      <c r="A36" s="47"/>
      <c r="B36" s="47"/>
      <c r="C36" s="47"/>
      <c r="D36" s="47"/>
      <c r="E36" s="47"/>
      <c r="F36" s="47"/>
      <c r="G36" s="47"/>
      <c r="H36" s="6"/>
      <c r="I36" s="6"/>
      <c r="J36" s="6"/>
      <c r="L36" s="282" t="s">
        <v>88</v>
      </c>
      <c r="M36" s="283">
        <v>3</v>
      </c>
      <c r="N36" s="279"/>
    </row>
    <row r="37" spans="1:14">
      <c r="A37" s="47"/>
      <c r="B37" s="47"/>
      <c r="C37" s="47"/>
      <c r="D37" s="47"/>
      <c r="E37" s="47"/>
      <c r="F37" s="47"/>
      <c r="G37" s="47"/>
      <c r="H37" s="6"/>
      <c r="I37" s="6"/>
      <c r="J37" s="6"/>
      <c r="L37" s="280"/>
      <c r="M37" s="280">
        <v>7</v>
      </c>
      <c r="N37" s="279"/>
    </row>
    <row r="38" spans="1:14">
      <c r="A38" s="47"/>
      <c r="B38" s="47"/>
      <c r="C38" s="47"/>
      <c r="D38" s="47"/>
      <c r="E38" s="47"/>
      <c r="F38" s="47"/>
      <c r="G38" s="47"/>
      <c r="H38" s="6"/>
      <c r="I38" s="6"/>
      <c r="J38" s="6"/>
    </row>
    <row r="39" spans="1:14">
      <c r="A39" s="47"/>
      <c r="B39" s="47"/>
      <c r="C39" s="47"/>
      <c r="D39" s="47"/>
      <c r="E39" s="47"/>
      <c r="F39" s="47"/>
      <c r="G39" s="47"/>
      <c r="H39" s="6"/>
      <c r="I39" s="6"/>
      <c r="J39" s="6"/>
    </row>
    <row r="40" spans="1:14">
      <c r="A40" s="47"/>
      <c r="B40" s="47"/>
      <c r="C40" s="47"/>
      <c r="D40" s="47"/>
      <c r="E40" s="47"/>
      <c r="F40" s="47"/>
      <c r="G40" s="47"/>
      <c r="H40" s="6"/>
      <c r="I40" s="6"/>
      <c r="J40" s="6"/>
    </row>
    <row r="41" spans="1:14">
      <c r="A41" s="47"/>
      <c r="B41" s="47"/>
      <c r="C41" s="47"/>
      <c r="D41" s="47"/>
      <c r="E41" s="47"/>
      <c r="F41" s="47"/>
      <c r="G41" s="47"/>
      <c r="H41" s="6"/>
      <c r="I41" s="6"/>
      <c r="J41" s="6"/>
    </row>
    <row r="42" spans="1:14">
      <c r="A42" s="47"/>
      <c r="B42" s="47"/>
      <c r="C42" s="47"/>
      <c r="D42" s="47"/>
      <c r="E42" s="47"/>
      <c r="F42" s="47"/>
      <c r="G42" s="47"/>
      <c r="H42" s="6"/>
      <c r="I42" s="6"/>
      <c r="J42" s="6"/>
    </row>
    <row r="43" spans="1:14">
      <c r="A43" s="47"/>
      <c r="B43" s="47"/>
      <c r="C43" s="47"/>
      <c r="D43" s="47"/>
      <c r="E43" s="47"/>
      <c r="F43" s="47"/>
      <c r="G43" s="47"/>
      <c r="H43" s="6"/>
      <c r="I43" s="6"/>
      <c r="J43" s="6"/>
    </row>
    <row r="44" spans="1:14">
      <c r="A44" s="47"/>
      <c r="B44" s="47"/>
      <c r="C44" s="47"/>
      <c r="D44" s="47"/>
      <c r="E44" s="47"/>
      <c r="F44" s="47"/>
      <c r="G44" s="47"/>
      <c r="H44" s="6"/>
      <c r="I44" s="6"/>
      <c r="J44" s="6"/>
    </row>
    <row r="45" spans="1:14">
      <c r="A45" s="47"/>
      <c r="B45" s="47"/>
      <c r="C45" s="47"/>
      <c r="D45" s="47"/>
      <c r="E45" s="47"/>
      <c r="F45" s="47"/>
      <c r="G45" s="47"/>
      <c r="H45" s="6"/>
      <c r="I45" s="6"/>
      <c r="J45" s="6"/>
    </row>
    <row r="46" spans="1:14">
      <c r="A46" s="47"/>
      <c r="B46" s="47"/>
      <c r="C46" s="47"/>
      <c r="D46" s="47"/>
      <c r="E46" s="47"/>
      <c r="F46" s="47"/>
      <c r="G46" s="47"/>
      <c r="H46" s="6"/>
      <c r="I46" s="6"/>
      <c r="J46" s="6"/>
    </row>
    <row r="47" spans="1:14">
      <c r="A47" s="47"/>
      <c r="B47" s="47"/>
      <c r="C47" s="47"/>
      <c r="D47" s="47"/>
      <c r="E47" s="47"/>
      <c r="F47" s="47"/>
      <c r="G47" s="47"/>
      <c r="H47" s="6"/>
      <c r="I47" s="6"/>
      <c r="J47" s="6"/>
    </row>
    <row r="48" spans="1:14">
      <c r="A48" s="47"/>
      <c r="B48" s="47"/>
      <c r="C48" s="47"/>
      <c r="D48" s="47"/>
      <c r="E48" s="47"/>
      <c r="F48" s="47"/>
      <c r="G48" s="47"/>
      <c r="H48" s="6"/>
      <c r="I48" s="6"/>
      <c r="J48" s="6"/>
    </row>
    <row r="49" spans="1:10">
      <c r="A49" s="47"/>
      <c r="B49" s="47"/>
      <c r="C49" s="47"/>
      <c r="D49" s="47"/>
      <c r="E49" s="47"/>
      <c r="F49" s="47"/>
      <c r="G49" s="47"/>
      <c r="H49" s="6"/>
      <c r="I49" s="6"/>
      <c r="J49" s="6"/>
    </row>
    <row r="50" spans="1:10">
      <c r="A50" s="47"/>
      <c r="B50" s="47"/>
      <c r="C50" s="47"/>
      <c r="D50" s="47"/>
      <c r="E50" s="47"/>
      <c r="F50" s="47"/>
      <c r="G50" s="47"/>
      <c r="H50" s="6"/>
      <c r="I50" s="6"/>
      <c r="J50" s="6"/>
    </row>
    <row r="51" spans="1:10">
      <c r="A51" s="47"/>
      <c r="B51" s="47"/>
      <c r="C51" s="47"/>
      <c r="D51" s="47"/>
      <c r="E51" s="47"/>
      <c r="F51" s="47"/>
      <c r="G51" s="47"/>
      <c r="H51" s="6"/>
      <c r="I51" s="6"/>
      <c r="J51" s="6"/>
    </row>
    <row r="52" spans="1:10">
      <c r="A52" s="47"/>
      <c r="B52" s="47"/>
      <c r="C52" s="47"/>
      <c r="D52" s="47"/>
      <c r="E52" s="47"/>
      <c r="F52" s="47"/>
      <c r="G52" s="47"/>
      <c r="H52" s="6"/>
      <c r="I52" s="6"/>
      <c r="J52" s="6"/>
    </row>
    <row r="53" spans="1:10">
      <c r="A53" s="47"/>
      <c r="B53" s="47"/>
      <c r="C53" s="47"/>
      <c r="D53" s="47"/>
      <c r="E53" s="47"/>
      <c r="F53" s="47"/>
      <c r="G53" s="47"/>
      <c r="H53" s="6"/>
      <c r="I53" s="6"/>
      <c r="J53" s="6"/>
    </row>
    <row r="54" spans="1:10">
      <c r="A54" s="47"/>
      <c r="B54" s="47"/>
      <c r="C54" s="47"/>
      <c r="D54" s="47"/>
      <c r="E54" s="47"/>
      <c r="F54" s="47"/>
      <c r="G54" s="47"/>
      <c r="H54" s="6"/>
      <c r="I54" s="6"/>
      <c r="J54" s="6"/>
    </row>
    <row r="55" spans="1:10">
      <c r="A55" s="47"/>
      <c r="B55" s="47"/>
      <c r="C55" s="47"/>
      <c r="D55" s="47"/>
      <c r="E55" s="47"/>
      <c r="F55" s="47"/>
      <c r="G55" s="47"/>
      <c r="H55" s="6"/>
      <c r="I55" s="6"/>
      <c r="J55" s="6"/>
    </row>
    <row r="56" spans="1:10">
      <c r="A56" s="47"/>
      <c r="B56" s="47"/>
      <c r="C56" s="47"/>
      <c r="D56" s="47"/>
      <c r="E56" s="47"/>
      <c r="F56" s="47"/>
      <c r="G56" s="47"/>
      <c r="H56" s="6"/>
      <c r="I56" s="6"/>
      <c r="J56" s="6"/>
    </row>
    <row r="57" spans="1:10">
      <c r="A57" s="393" t="s">
        <v>195</v>
      </c>
      <c r="B57" s="393"/>
      <c r="C57" s="393"/>
      <c r="D57" s="393"/>
      <c r="E57" s="393"/>
      <c r="F57" s="393"/>
      <c r="G57" s="393"/>
      <c r="H57" s="393"/>
      <c r="I57" s="393"/>
      <c r="J57" s="6"/>
    </row>
    <row r="58" spans="1:10">
      <c r="A58" s="393"/>
      <c r="B58" s="393"/>
      <c r="C58" s="393"/>
      <c r="D58" s="393"/>
      <c r="E58" s="393"/>
      <c r="F58" s="393"/>
      <c r="G58" s="393"/>
      <c r="H58" s="393"/>
      <c r="I58" s="393"/>
      <c r="J58" s="6"/>
    </row>
    <row r="59" spans="1:10">
      <c r="A59" s="393"/>
      <c r="B59" s="393"/>
      <c r="C59" s="393"/>
      <c r="D59" s="393"/>
      <c r="E59" s="393"/>
      <c r="F59" s="393"/>
      <c r="G59" s="393"/>
      <c r="H59" s="393"/>
      <c r="I59" s="393"/>
      <c r="J59" s="6"/>
    </row>
    <row r="60" spans="1:10">
      <c r="A60" s="393"/>
      <c r="B60" s="393"/>
      <c r="C60" s="393"/>
      <c r="D60" s="393"/>
      <c r="E60" s="393"/>
      <c r="F60" s="393"/>
      <c r="G60" s="393"/>
      <c r="H60" s="393"/>
      <c r="I60" s="393"/>
      <c r="J60" s="6"/>
    </row>
    <row r="61" spans="1:10">
      <c r="A61" s="393"/>
      <c r="B61" s="393"/>
      <c r="C61" s="393"/>
      <c r="D61" s="393"/>
      <c r="E61" s="393"/>
      <c r="F61" s="393"/>
      <c r="G61" s="393"/>
      <c r="H61" s="393"/>
      <c r="I61" s="393"/>
      <c r="J61" s="6"/>
    </row>
    <row r="62" spans="1:10">
      <c r="A62" s="47"/>
      <c r="B62" s="47"/>
      <c r="C62" s="47"/>
      <c r="D62" s="47"/>
      <c r="E62" s="47"/>
      <c r="F62" s="47"/>
      <c r="G62" s="47"/>
      <c r="H62" s="6"/>
      <c r="I62" s="6"/>
      <c r="J62" s="6"/>
    </row>
    <row r="63" spans="1:10">
      <c r="A63" s="285" t="s">
        <v>153</v>
      </c>
      <c r="B63" s="286"/>
      <c r="C63" s="286"/>
      <c r="D63" s="286"/>
      <c r="E63" s="286"/>
      <c r="F63" s="286"/>
      <c r="G63" s="286"/>
      <c r="H63" s="286"/>
      <c r="I63" s="287"/>
      <c r="J63" s="6"/>
    </row>
    <row r="64" spans="1:10">
      <c r="A64" s="288"/>
      <c r="B64" s="67"/>
      <c r="C64" s="67"/>
      <c r="D64" s="67"/>
      <c r="E64" s="67"/>
      <c r="F64" s="67"/>
      <c r="G64" s="67"/>
      <c r="H64" s="67"/>
      <c r="I64" s="289"/>
      <c r="J64" s="6"/>
    </row>
    <row r="65" spans="1:10">
      <c r="A65" s="288"/>
      <c r="B65" s="290"/>
      <c r="C65" s="67"/>
      <c r="D65" s="67"/>
      <c r="E65" s="67"/>
      <c r="F65" s="67"/>
      <c r="G65" s="67"/>
      <c r="H65" s="67"/>
      <c r="I65" s="289"/>
      <c r="J65" s="6"/>
    </row>
    <row r="66" spans="1:10">
      <c r="A66" s="288"/>
      <c r="B66" s="67"/>
      <c r="C66" s="67"/>
      <c r="D66" s="67"/>
      <c r="E66" s="67"/>
      <c r="F66" s="67"/>
      <c r="G66" s="67"/>
      <c r="H66" s="67"/>
      <c r="I66" s="289"/>
      <c r="J66" s="6"/>
    </row>
    <row r="67" spans="1:10">
      <c r="A67" s="288"/>
      <c r="B67" s="67"/>
      <c r="C67" s="67"/>
      <c r="D67" s="67"/>
      <c r="E67" s="67"/>
      <c r="F67" s="67"/>
      <c r="G67" s="67"/>
      <c r="H67" s="67"/>
      <c r="I67" s="289"/>
      <c r="J67" s="6"/>
    </row>
    <row r="68" spans="1:10">
      <c r="A68" s="291"/>
      <c r="B68" s="292"/>
      <c r="C68" s="292"/>
      <c r="D68" s="292"/>
      <c r="E68" s="292"/>
      <c r="F68" s="292"/>
      <c r="G68" s="292"/>
      <c r="H68" s="292"/>
      <c r="I68" s="293"/>
      <c r="J68" s="6"/>
    </row>
    <row r="69" spans="1:10">
      <c r="A69" s="47"/>
      <c r="B69" s="47"/>
      <c r="C69" s="47"/>
      <c r="D69" s="47"/>
      <c r="E69" s="47"/>
      <c r="F69" s="47"/>
      <c r="G69" s="47"/>
      <c r="H69" s="6"/>
      <c r="I69" s="6"/>
      <c r="J69" s="6"/>
    </row>
    <row r="70" spans="1:10">
      <c r="A70" s="47"/>
      <c r="B70" s="47"/>
      <c r="C70" s="47"/>
      <c r="D70" s="47"/>
      <c r="E70" s="47"/>
      <c r="F70" s="47"/>
      <c r="G70" s="47"/>
      <c r="H70" s="6"/>
      <c r="I70" s="6"/>
      <c r="J70" s="6"/>
    </row>
    <row r="71" spans="1:10">
      <c r="A71" s="285" t="s">
        <v>154</v>
      </c>
      <c r="B71" s="286"/>
      <c r="C71" s="286"/>
      <c r="D71" s="286"/>
      <c r="E71" s="286"/>
      <c r="F71" s="286"/>
      <c r="G71" s="286"/>
      <c r="H71" s="286"/>
      <c r="I71" s="287"/>
      <c r="J71" s="6"/>
    </row>
    <row r="72" spans="1:10">
      <c r="A72" s="288"/>
      <c r="B72" s="67"/>
      <c r="C72" s="67"/>
      <c r="D72" s="67"/>
      <c r="E72" s="67"/>
      <c r="F72" s="67"/>
      <c r="G72" s="67"/>
      <c r="H72" s="67"/>
      <c r="I72" s="289"/>
      <c r="J72" s="6"/>
    </row>
    <row r="73" spans="1:10">
      <c r="A73" s="288"/>
      <c r="B73" s="290"/>
      <c r="C73" s="67"/>
      <c r="D73" s="67"/>
      <c r="E73" s="67"/>
      <c r="F73" s="67"/>
      <c r="G73" s="67"/>
      <c r="H73" s="67"/>
      <c r="I73" s="289"/>
      <c r="J73" s="6"/>
    </row>
    <row r="74" spans="1:10">
      <c r="A74" s="288"/>
      <c r="B74" s="284"/>
      <c r="C74" s="67"/>
      <c r="D74" s="67"/>
      <c r="E74" s="67"/>
      <c r="F74" s="67"/>
      <c r="G74" s="67"/>
      <c r="H74" s="67"/>
      <c r="I74" s="289"/>
      <c r="J74" s="6"/>
    </row>
    <row r="75" spans="1:10">
      <c r="A75" s="288"/>
      <c r="B75" s="67"/>
      <c r="C75" s="67"/>
      <c r="D75" s="67"/>
      <c r="E75" s="67"/>
      <c r="F75" s="67"/>
      <c r="G75" s="67"/>
      <c r="H75" s="67"/>
      <c r="I75" s="289"/>
      <c r="J75" s="6"/>
    </row>
    <row r="76" spans="1:10">
      <c r="A76" s="291"/>
      <c r="B76" s="292"/>
      <c r="C76" s="292"/>
      <c r="D76" s="292"/>
      <c r="E76" s="292"/>
      <c r="F76" s="292"/>
      <c r="G76" s="292"/>
      <c r="H76" s="292"/>
      <c r="I76" s="293"/>
      <c r="J76" s="6"/>
    </row>
    <row r="77" spans="1:10">
      <c r="A77" s="47"/>
      <c r="B77" s="47"/>
      <c r="C77" s="47"/>
      <c r="D77" s="47"/>
      <c r="E77" s="47"/>
      <c r="F77" s="47"/>
      <c r="G77" s="47"/>
      <c r="H77" s="6"/>
      <c r="I77" s="6"/>
      <c r="J77" s="6"/>
    </row>
    <row r="78" spans="1:10" s="201" customFormat="1">
      <c r="A78" s="200"/>
      <c r="B78" s="200"/>
      <c r="C78" s="200"/>
      <c r="D78" s="200"/>
      <c r="E78" s="200"/>
      <c r="F78" s="200"/>
      <c r="G78" s="200"/>
      <c r="H78" s="199"/>
      <c r="I78" s="199"/>
      <c r="J78" s="199"/>
    </row>
    <row r="79" spans="1:10" s="201" customFormat="1" ht="17.25" customHeight="1">
      <c r="A79" s="331" t="s">
        <v>196</v>
      </c>
      <c r="B79" s="331"/>
      <c r="C79" s="331"/>
      <c r="D79" s="331"/>
      <c r="E79" s="331"/>
      <c r="F79" s="331"/>
      <c r="G79" s="331"/>
      <c r="H79" s="331"/>
      <c r="I79" s="331"/>
      <c r="J79" s="199"/>
    </row>
    <row r="80" spans="1:10" s="201" customFormat="1" ht="18" customHeight="1">
      <c r="A80" s="202"/>
      <c r="B80" s="202"/>
      <c r="C80" s="202"/>
      <c r="D80" s="202"/>
      <c r="E80" s="202"/>
      <c r="F80" s="202"/>
      <c r="G80" s="202"/>
      <c r="H80" s="202"/>
      <c r="I80" s="202"/>
      <c r="J80" s="199"/>
    </row>
    <row r="81" spans="1:10" s="201" customFormat="1" ht="13.5" customHeight="1">
      <c r="A81" s="203" t="s">
        <v>85</v>
      </c>
      <c r="B81" s="199"/>
      <c r="C81" s="199"/>
      <c r="D81" s="199"/>
      <c r="E81" s="199"/>
      <c r="F81" s="199"/>
      <c r="G81" s="199"/>
      <c r="H81" s="199"/>
      <c r="I81" s="199"/>
      <c r="J81" s="199"/>
    </row>
    <row r="82" spans="1:10" s="201" customFormat="1" ht="13.5" customHeight="1">
      <c r="A82" s="200"/>
      <c r="B82" s="199"/>
      <c r="C82" s="199"/>
      <c r="D82" s="199"/>
      <c r="E82" s="199"/>
      <c r="F82" s="199"/>
      <c r="G82" s="199"/>
      <c r="H82" s="199"/>
      <c r="I82" s="199"/>
      <c r="J82" s="199"/>
    </row>
    <row r="83" spans="1:10" s="201" customFormat="1" ht="17.25" customHeight="1">
      <c r="A83" s="394" t="s">
        <v>140</v>
      </c>
      <c r="B83" s="394"/>
      <c r="C83" s="204">
        <v>24</v>
      </c>
      <c r="D83" s="177"/>
      <c r="E83" s="177"/>
      <c r="F83" s="177"/>
      <c r="G83" s="177"/>
      <c r="H83" s="199"/>
      <c r="I83" s="199"/>
      <c r="J83" s="199"/>
    </row>
    <row r="84" spans="1:10" s="201" customFormat="1" ht="17.25" customHeight="1">
      <c r="A84" s="394" t="s">
        <v>86</v>
      </c>
      <c r="B84" s="394"/>
      <c r="C84" s="205">
        <v>0.11</v>
      </c>
      <c r="D84" s="199"/>
      <c r="E84" s="199"/>
      <c r="F84" s="177"/>
      <c r="G84" s="177"/>
      <c r="H84" s="199"/>
      <c r="I84" s="199"/>
      <c r="J84" s="199"/>
    </row>
    <row r="85" spans="1:10" s="201" customFormat="1" ht="13.5" customHeight="1">
      <c r="A85" s="394" t="s">
        <v>87</v>
      </c>
      <c r="B85" s="394"/>
      <c r="C85" s="205">
        <v>0.05</v>
      </c>
      <c r="D85" s="199"/>
      <c r="E85" s="199"/>
      <c r="F85" s="177"/>
      <c r="G85" s="177"/>
      <c r="H85" s="199"/>
      <c r="I85" s="199"/>
      <c r="J85" s="199"/>
    </row>
    <row r="86" spans="1:10" s="201" customFormat="1" ht="15">
      <c r="A86" s="394" t="s">
        <v>155</v>
      </c>
      <c r="B86" s="394"/>
      <c r="C86" s="206">
        <v>100</v>
      </c>
      <c r="D86" s="207"/>
      <c r="E86" s="207"/>
      <c r="F86" s="207"/>
      <c r="G86" s="207"/>
      <c r="H86" s="199"/>
      <c r="I86" s="199"/>
      <c r="J86" s="199"/>
    </row>
    <row r="87" spans="1:10" s="201" customFormat="1">
      <c r="A87" s="394" t="s">
        <v>88</v>
      </c>
      <c r="B87" s="394"/>
      <c r="C87" s="204">
        <v>200</v>
      </c>
      <c r="D87" s="208"/>
      <c r="E87" s="208"/>
      <c r="F87" s="208"/>
      <c r="G87" s="208"/>
      <c r="H87" s="199"/>
      <c r="I87" s="199"/>
      <c r="J87" s="199"/>
    </row>
    <row r="88" spans="1:10" s="201" customFormat="1">
      <c r="A88" s="394" t="s">
        <v>141</v>
      </c>
      <c r="B88" s="394"/>
      <c r="C88" s="204">
        <v>50</v>
      </c>
      <c r="D88" s="208"/>
      <c r="E88" s="208"/>
      <c r="F88" s="208"/>
      <c r="G88" s="208"/>
      <c r="H88" s="199"/>
      <c r="I88" s="199"/>
      <c r="J88" s="199"/>
    </row>
    <row r="89" spans="1:10" s="201" customFormat="1">
      <c r="A89" s="177" t="s">
        <v>142</v>
      </c>
      <c r="B89" s="177"/>
      <c r="C89" s="209">
        <v>10</v>
      </c>
      <c r="D89" s="208"/>
      <c r="E89" s="208"/>
      <c r="F89" s="208"/>
      <c r="G89" s="208"/>
      <c r="H89" s="199"/>
      <c r="I89" s="199"/>
      <c r="J89" s="199"/>
    </row>
    <row r="90" spans="1:10" s="201" customFormat="1">
      <c r="A90" s="172"/>
      <c r="B90" s="172"/>
      <c r="C90" s="204"/>
      <c r="D90" s="208"/>
      <c r="E90" s="208"/>
      <c r="F90" s="208"/>
      <c r="G90" s="208"/>
      <c r="H90" s="199"/>
      <c r="I90" s="199"/>
      <c r="J90" s="199"/>
    </row>
    <row r="91" spans="1:10" s="201" customFormat="1">
      <c r="A91" s="18" t="s">
        <v>104</v>
      </c>
      <c r="B91" s="199"/>
      <c r="C91" s="199"/>
      <c r="D91" s="199"/>
      <c r="E91" s="199"/>
      <c r="F91" s="199"/>
      <c r="G91" s="199"/>
      <c r="H91" s="199"/>
      <c r="I91" s="199"/>
      <c r="J91" s="199"/>
    </row>
    <row r="92" spans="1:10" s="201" customFormat="1">
      <c r="A92" s="199"/>
      <c r="B92" s="199"/>
      <c r="C92" s="199"/>
      <c r="D92" s="199"/>
      <c r="E92" s="199"/>
      <c r="F92" s="199"/>
      <c r="G92" s="199"/>
      <c r="H92" s="199"/>
      <c r="I92" s="199"/>
      <c r="J92" s="199"/>
    </row>
    <row r="93" spans="1:10" ht="14.25">
      <c r="A93" s="336" t="s">
        <v>156</v>
      </c>
      <c r="B93" s="296" t="s">
        <v>157</v>
      </c>
      <c r="C93" s="332" t="s">
        <v>0</v>
      </c>
      <c r="D93" s="296" t="s">
        <v>158</v>
      </c>
      <c r="E93" s="298"/>
      <c r="F93" s="171"/>
      <c r="G93" s="171"/>
      <c r="H93" s="6"/>
      <c r="I93" s="6"/>
      <c r="J93" s="6"/>
    </row>
    <row r="94" spans="1:10" ht="14.25">
      <c r="A94" s="337"/>
      <c r="B94" s="294" t="s">
        <v>159</v>
      </c>
      <c r="C94" s="333"/>
      <c r="D94" s="294" t="s">
        <v>159</v>
      </c>
      <c r="E94" s="299"/>
      <c r="F94" s="171"/>
      <c r="G94" s="171"/>
      <c r="H94" s="6"/>
      <c r="I94" s="6"/>
      <c r="J94" s="6"/>
    </row>
    <row r="95" spans="1:10" ht="14.25" customHeight="1" thickBot="1">
      <c r="A95" s="6"/>
      <c r="B95" s="6"/>
      <c r="C95" s="6"/>
      <c r="D95" s="173"/>
      <c r="E95" s="173"/>
      <c r="F95" s="173"/>
      <c r="G95" s="173"/>
      <c r="H95" s="6"/>
      <c r="I95" s="6"/>
      <c r="J95" s="6"/>
    </row>
    <row r="96" spans="1:10" ht="14.25" customHeight="1" thickBot="1">
      <c r="A96" s="338" t="s">
        <v>89</v>
      </c>
      <c r="B96" s="300"/>
      <c r="C96" s="6"/>
      <c r="D96" s="6"/>
      <c r="E96" s="6"/>
      <c r="F96" s="170"/>
      <c r="G96" s="170"/>
      <c r="H96" s="6"/>
      <c r="I96" s="6"/>
      <c r="J96" s="6"/>
    </row>
    <row r="97" spans="1:10" ht="13.5" thickBot="1">
      <c r="A97" s="338"/>
      <c r="B97" s="300"/>
      <c r="C97" s="171"/>
      <c r="D97" s="174"/>
      <c r="E97" s="174"/>
      <c r="F97" s="171"/>
      <c r="G97" s="171"/>
      <c r="H97" s="6"/>
      <c r="I97" s="6"/>
      <c r="J97" s="6"/>
    </row>
    <row r="98" spans="1:10" ht="15.75" thickBot="1">
      <c r="A98" s="52"/>
      <c r="B98" s="52"/>
      <c r="C98" s="173"/>
      <c r="D98" s="173"/>
      <c r="E98" s="173"/>
      <c r="F98" s="173"/>
      <c r="G98" s="173"/>
      <c r="H98" s="6"/>
      <c r="I98" s="6"/>
      <c r="J98" s="6"/>
    </row>
    <row r="99" spans="1:10" ht="13.5" thickBot="1">
      <c r="A99" s="175" t="s">
        <v>90</v>
      </c>
      <c r="B99" s="300"/>
      <c r="C99" s="171"/>
      <c r="D99" s="6"/>
      <c r="E99" s="6"/>
      <c r="F99" s="171"/>
      <c r="G99" s="171"/>
      <c r="H99" s="6"/>
      <c r="I99" s="6"/>
      <c r="J99" s="6"/>
    </row>
    <row r="100" spans="1:10">
      <c r="A100" s="175"/>
      <c r="B100" s="176"/>
      <c r="C100" s="171"/>
      <c r="D100" s="6"/>
      <c r="E100" s="6"/>
      <c r="F100" s="171"/>
      <c r="G100" s="171"/>
      <c r="H100" s="6"/>
      <c r="I100" s="6"/>
      <c r="J100" s="6"/>
    </row>
    <row r="101" spans="1:10">
      <c r="A101" s="331" t="s">
        <v>105</v>
      </c>
      <c r="B101" s="331"/>
      <c r="C101" s="331"/>
      <c r="D101" s="331"/>
      <c r="E101" s="331"/>
      <c r="F101" s="331"/>
      <c r="G101" s="331"/>
      <c r="H101" s="331"/>
      <c r="I101" s="331"/>
      <c r="J101" s="6"/>
    </row>
    <row r="102" spans="1:10">
      <c r="A102" s="175"/>
      <c r="B102" s="176"/>
      <c r="C102" s="171"/>
      <c r="D102" s="6"/>
      <c r="E102" s="6"/>
      <c r="F102" s="171"/>
      <c r="G102" s="171"/>
      <c r="H102" s="6"/>
      <c r="I102" s="6"/>
      <c r="J102" s="6"/>
    </row>
    <row r="103" spans="1:10">
      <c r="A103" s="177" t="s">
        <v>91</v>
      </c>
      <c r="B103" s="6"/>
      <c r="C103" s="178">
        <f>B99</f>
        <v>0</v>
      </c>
      <c r="D103" s="6"/>
      <c r="E103" s="6"/>
      <c r="F103" s="6"/>
      <c r="G103" s="6"/>
      <c r="H103" s="6"/>
      <c r="I103" s="6"/>
      <c r="J103" s="6"/>
    </row>
    <row r="104" spans="1:10" ht="13.5" thickBot="1">
      <c r="A104" s="177" t="s">
        <v>92</v>
      </c>
      <c r="B104" s="6"/>
      <c r="C104" s="179">
        <f>C86</f>
        <v>100</v>
      </c>
      <c r="D104" s="6"/>
      <c r="E104" s="180"/>
      <c r="F104" s="180"/>
      <c r="G104" s="181"/>
      <c r="H104" s="6"/>
      <c r="I104" s="6"/>
      <c r="J104" s="6"/>
    </row>
    <row r="105" spans="1:10" ht="13.5" thickBot="1">
      <c r="A105" s="6"/>
      <c r="B105" s="182" t="s">
        <v>93</v>
      </c>
      <c r="C105" s="301" t="s">
        <v>147</v>
      </c>
      <c r="D105" s="6"/>
      <c r="E105" s="183"/>
      <c r="F105" s="183"/>
      <c r="G105" s="184"/>
      <c r="H105" s="6"/>
      <c r="I105" s="6"/>
      <c r="J105" s="6"/>
    </row>
    <row r="106" spans="1:10">
      <c r="A106" s="177"/>
      <c r="B106" s="6"/>
      <c r="C106" s="185"/>
      <c r="D106" s="6"/>
      <c r="E106" s="183"/>
      <c r="F106" s="183"/>
      <c r="G106" s="184"/>
      <c r="H106" s="6"/>
      <c r="I106" s="6"/>
      <c r="J106" s="6"/>
    </row>
    <row r="107" spans="1:10">
      <c r="A107" s="331" t="s">
        <v>106</v>
      </c>
      <c r="B107" s="331"/>
      <c r="C107" s="331"/>
      <c r="D107" s="331"/>
      <c r="E107" s="331"/>
      <c r="F107" s="331"/>
      <c r="G107" s="331"/>
      <c r="H107" s="331"/>
      <c r="I107" s="331"/>
      <c r="J107" s="6"/>
    </row>
    <row r="108" spans="1:10">
      <c r="A108" s="177"/>
      <c r="B108" s="6"/>
      <c r="C108" s="185"/>
      <c r="D108" s="6"/>
      <c r="E108" s="183"/>
      <c r="F108" s="183"/>
      <c r="G108" s="184"/>
      <c r="H108" s="6"/>
      <c r="I108" s="6"/>
      <c r="J108" s="6"/>
    </row>
    <row r="109" spans="1:10">
      <c r="A109" s="391" t="s">
        <v>94</v>
      </c>
      <c r="B109" s="392"/>
      <c r="C109" s="392"/>
      <c r="D109" s="392"/>
      <c r="E109" s="392"/>
      <c r="F109" s="392"/>
      <c r="G109" s="392"/>
      <c r="H109" s="392"/>
      <c r="I109" s="392"/>
      <c r="J109" s="6"/>
    </row>
    <row r="110" spans="1:10">
      <c r="A110" s="392"/>
      <c r="B110" s="392"/>
      <c r="C110" s="392"/>
      <c r="D110" s="392"/>
      <c r="E110" s="392"/>
      <c r="F110" s="392"/>
      <c r="G110" s="392"/>
      <c r="H110" s="392"/>
      <c r="I110" s="392"/>
      <c r="J110" s="6"/>
    </row>
    <row r="111" spans="1:10">
      <c r="A111" s="172"/>
      <c r="B111" s="172"/>
      <c r="C111" s="169"/>
      <c r="D111" s="171"/>
      <c r="E111" s="171"/>
      <c r="F111" s="171"/>
      <c r="G111" s="171"/>
      <c r="H111" s="6"/>
      <c r="I111" s="6"/>
      <c r="J111" s="6"/>
    </row>
    <row r="112" spans="1:10">
      <c r="A112" s="177" t="s">
        <v>93</v>
      </c>
      <c r="B112" s="6"/>
      <c r="C112" s="186" t="str">
        <f>C105</f>
        <v/>
      </c>
      <c r="D112" s="171"/>
      <c r="E112" s="6"/>
      <c r="F112" s="6"/>
      <c r="G112" s="171"/>
      <c r="H112" s="6"/>
      <c r="I112" s="6"/>
      <c r="J112" s="6"/>
    </row>
    <row r="113" spans="1:10">
      <c r="A113" s="177" t="s">
        <v>95</v>
      </c>
      <c r="B113" s="6"/>
      <c r="C113" s="186">
        <f>C87</f>
        <v>200</v>
      </c>
      <c r="D113" s="187"/>
      <c r="E113" s="6"/>
      <c r="F113" s="6"/>
      <c r="G113" s="187"/>
      <c r="H113" s="6"/>
      <c r="I113" s="6"/>
      <c r="J113" s="6"/>
    </row>
    <row r="114" spans="1:10" ht="13.5" thickBot="1">
      <c r="A114" s="52" t="s">
        <v>96</v>
      </c>
      <c r="B114" s="6"/>
      <c r="C114" s="188">
        <f>C88</f>
        <v>50</v>
      </c>
      <c r="D114" s="189"/>
      <c r="E114" s="189"/>
      <c r="F114" s="189"/>
      <c r="G114" s="189"/>
      <c r="H114" s="6"/>
      <c r="I114" s="6"/>
      <c r="J114" s="6"/>
    </row>
    <row r="115" spans="1:10" ht="12.75" customHeight="1" thickBot="1">
      <c r="A115" s="6"/>
      <c r="B115" s="161" t="s">
        <v>97</v>
      </c>
      <c r="C115" s="301" t="s">
        <v>147</v>
      </c>
      <c r="D115" s="6"/>
      <c r="E115" s="190"/>
      <c r="F115" s="11"/>
      <c r="G115" s="11"/>
      <c r="H115" s="11"/>
      <c r="I115" s="191"/>
      <c r="J115" s="6"/>
    </row>
    <row r="116" spans="1:10">
      <c r="A116" s="52"/>
      <c r="B116" s="192"/>
      <c r="C116" s="193"/>
      <c r="D116" s="193"/>
      <c r="E116" s="11"/>
      <c r="F116" s="11"/>
      <c r="G116" s="11"/>
      <c r="H116" s="11"/>
      <c r="I116" s="6"/>
      <c r="J116" s="6"/>
    </row>
    <row r="117" spans="1:10">
      <c r="A117" s="52"/>
      <c r="B117" s="192"/>
      <c r="C117" s="193"/>
      <c r="D117" s="193"/>
      <c r="E117" s="11"/>
      <c r="F117" s="11"/>
      <c r="G117" s="11"/>
      <c r="H117" s="11"/>
      <c r="I117" s="6"/>
      <c r="J117" s="6"/>
    </row>
    <row r="118" spans="1:10">
      <c r="A118" s="331" t="s">
        <v>107</v>
      </c>
      <c r="B118" s="331"/>
      <c r="C118" s="331"/>
      <c r="D118" s="331"/>
      <c r="E118" s="331"/>
      <c r="F118" s="331"/>
      <c r="G118" s="331"/>
      <c r="H118" s="331"/>
      <c r="I118" s="331"/>
      <c r="J118" s="6"/>
    </row>
    <row r="119" spans="1:10">
      <c r="A119" s="52"/>
      <c r="B119" s="192"/>
      <c r="C119" s="193"/>
      <c r="D119" s="193"/>
      <c r="E119" s="11"/>
      <c r="F119" s="11"/>
      <c r="G119" s="11"/>
      <c r="H119" s="11"/>
      <c r="I119" s="6"/>
      <c r="J119" s="6"/>
    </row>
    <row r="120" spans="1:10">
      <c r="A120" s="177" t="s">
        <v>97</v>
      </c>
      <c r="B120" s="192"/>
      <c r="C120" s="186" t="str">
        <f>C115</f>
        <v/>
      </c>
      <c r="D120" s="193"/>
      <c r="E120" s="11"/>
      <c r="F120" s="11"/>
      <c r="G120" s="11"/>
      <c r="H120" s="11"/>
      <c r="I120" s="6"/>
      <c r="J120" s="6"/>
    </row>
    <row r="121" spans="1:10" ht="13.5" thickBot="1">
      <c r="A121" s="52" t="s">
        <v>98</v>
      </c>
      <c r="B121" s="192"/>
      <c r="C121" s="194">
        <f>C89</f>
        <v>10</v>
      </c>
      <c r="D121" s="193"/>
      <c r="E121" s="11"/>
      <c r="F121" s="11"/>
      <c r="G121" s="11"/>
      <c r="H121" s="11"/>
      <c r="I121" s="6"/>
      <c r="J121" s="6"/>
    </row>
    <row r="122" spans="1:10" ht="13.5" thickBot="1">
      <c r="A122" s="52"/>
      <c r="B122" s="161" t="s">
        <v>99</v>
      </c>
      <c r="C122" s="302" t="s">
        <v>147</v>
      </c>
      <c r="D122" s="193"/>
      <c r="E122" s="11"/>
      <c r="F122" s="11"/>
      <c r="G122" s="11"/>
      <c r="H122" s="11"/>
      <c r="I122" s="6"/>
      <c r="J122" s="6"/>
    </row>
    <row r="123" spans="1:10" s="4" customFormat="1">
      <c r="A123" s="52"/>
      <c r="B123" s="161"/>
      <c r="C123" s="195"/>
      <c r="D123" s="193"/>
      <c r="E123" s="196"/>
      <c r="F123" s="196"/>
      <c r="G123" s="196"/>
      <c r="H123" s="196"/>
      <c r="I123" s="47"/>
      <c r="J123" s="47"/>
    </row>
    <row r="124" spans="1:10" s="4" customFormat="1" ht="13.5" thickBot="1">
      <c r="A124" s="52"/>
      <c r="B124" s="161"/>
      <c r="C124" s="195"/>
      <c r="D124" s="193"/>
      <c r="E124" s="196"/>
      <c r="F124" s="196"/>
      <c r="G124" s="196"/>
      <c r="H124" s="196"/>
      <c r="I124" s="47"/>
      <c r="J124" s="47"/>
    </row>
    <row r="125" spans="1:10" s="4" customFormat="1" ht="33.75" customHeight="1" thickBot="1">
      <c r="A125" s="339" t="s">
        <v>139</v>
      </c>
      <c r="B125" s="340"/>
      <c r="C125" s="340"/>
      <c r="D125" s="340"/>
      <c r="E125" s="341"/>
      <c r="F125" s="196"/>
      <c r="G125" s="196"/>
      <c r="H125" s="196"/>
      <c r="I125" s="47"/>
      <c r="J125" s="47"/>
    </row>
    <row r="126" spans="1:10" s="4" customFormat="1" ht="13.5" thickBot="1">
      <c r="A126" s="211" t="s">
        <v>53</v>
      </c>
      <c r="B126" s="107"/>
      <c r="C126" s="107"/>
      <c r="D126" s="107"/>
      <c r="E126" s="104"/>
      <c r="F126" s="196"/>
      <c r="G126" s="196"/>
      <c r="H126" s="196"/>
      <c r="I126" s="47"/>
      <c r="J126" s="47"/>
    </row>
    <row r="127" spans="1:10" s="4" customFormat="1">
      <c r="A127" s="245"/>
      <c r="B127" s="246"/>
      <c r="C127" s="246"/>
      <c r="D127" s="247" t="s">
        <v>125</v>
      </c>
      <c r="E127" s="248">
        <f>B99</f>
        <v>0</v>
      </c>
      <c r="F127" s="196"/>
      <c r="G127" s="196"/>
      <c r="H127" s="196"/>
      <c r="I127" s="47"/>
      <c r="J127" s="47"/>
    </row>
    <row r="128" spans="1:10" s="4" customFormat="1">
      <c r="A128" s="245"/>
      <c r="B128" s="246"/>
      <c r="C128" s="246"/>
      <c r="D128" s="247" t="s">
        <v>126</v>
      </c>
      <c r="E128" s="248">
        <f>C86</f>
        <v>100</v>
      </c>
      <c r="F128" s="196"/>
      <c r="G128" s="196"/>
      <c r="H128" s="196"/>
      <c r="I128" s="47"/>
      <c r="J128" s="47"/>
    </row>
    <row r="129" spans="1:19" s="4" customFormat="1">
      <c r="A129" s="245"/>
      <c r="B129" s="246"/>
      <c r="C129" s="246"/>
      <c r="D129" s="247" t="s">
        <v>127</v>
      </c>
      <c r="E129" s="248">
        <f>C87</f>
        <v>200</v>
      </c>
      <c r="F129" s="196"/>
      <c r="G129" s="196"/>
      <c r="H129" s="196"/>
      <c r="I129" s="47"/>
      <c r="J129" s="47"/>
    </row>
    <row r="130" spans="1:19" s="4" customFormat="1">
      <c r="A130" s="245"/>
      <c r="B130" s="246"/>
      <c r="C130" s="246"/>
      <c r="D130" s="247" t="s">
        <v>128</v>
      </c>
      <c r="E130" s="248">
        <f>C88</f>
        <v>50</v>
      </c>
      <c r="F130" s="196"/>
      <c r="G130" s="196"/>
      <c r="H130" s="196"/>
      <c r="I130" s="47"/>
      <c r="J130" s="47"/>
    </row>
    <row r="131" spans="1:19" s="4" customFormat="1" ht="13.5" thickBot="1">
      <c r="A131" s="250"/>
      <c r="B131" s="251"/>
      <c r="C131" s="251"/>
      <c r="D131" s="252" t="s">
        <v>129</v>
      </c>
      <c r="E131" s="253">
        <f>C89</f>
        <v>10</v>
      </c>
      <c r="F131" s="196"/>
      <c r="G131" s="196"/>
      <c r="H131" s="196"/>
      <c r="I131" s="47"/>
      <c r="J131" s="47"/>
    </row>
    <row r="132" spans="1:19" s="4" customFormat="1" ht="13.5" thickBot="1">
      <c r="A132" s="254" t="s">
        <v>130</v>
      </c>
      <c r="B132" s="255"/>
      <c r="C132" s="255"/>
      <c r="D132" s="256"/>
      <c r="E132" s="257"/>
      <c r="F132" s="196"/>
      <c r="G132" s="196"/>
      <c r="H132" s="196"/>
      <c r="I132" s="47"/>
      <c r="J132" s="47"/>
    </row>
    <row r="133" spans="1:19" s="4" customFormat="1">
      <c r="A133" s="245"/>
      <c r="B133" s="246"/>
      <c r="C133" s="246"/>
      <c r="D133" s="247" t="s">
        <v>131</v>
      </c>
      <c r="E133" s="258">
        <f>E127</f>
        <v>0</v>
      </c>
      <c r="F133" s="196"/>
      <c r="G133" s="196"/>
      <c r="H133" s="196"/>
      <c r="I133" s="47"/>
      <c r="J133" s="47"/>
    </row>
    <row r="134" spans="1:19" s="4" customFormat="1" ht="15.75">
      <c r="A134" s="245"/>
      <c r="B134" s="246"/>
      <c r="C134" s="246"/>
      <c r="D134" s="259" t="s">
        <v>132</v>
      </c>
      <c r="E134" s="260">
        <f>E128</f>
        <v>100</v>
      </c>
      <c r="F134" s="196"/>
      <c r="G134" s="196"/>
      <c r="H134" s="196"/>
      <c r="I134" s="47"/>
      <c r="J134" s="47"/>
    </row>
    <row r="135" spans="1:19" s="4" customFormat="1">
      <c r="A135" s="245"/>
      <c r="B135" s="246"/>
      <c r="C135" s="246"/>
      <c r="D135" s="247" t="s">
        <v>133</v>
      </c>
      <c r="E135" s="261">
        <f>E133+E134</f>
        <v>100</v>
      </c>
      <c r="F135" s="196"/>
      <c r="G135" s="196"/>
      <c r="H135" s="196"/>
      <c r="I135" s="47"/>
      <c r="J135" s="47"/>
    </row>
    <row r="136" spans="1:19" s="4" customFormat="1" ht="15.75">
      <c r="A136" s="245"/>
      <c r="B136" s="246"/>
      <c r="C136" s="246"/>
      <c r="D136" s="262" t="s">
        <v>134</v>
      </c>
      <c r="E136" s="263">
        <f>E129</f>
        <v>200</v>
      </c>
      <c r="F136" s="196"/>
      <c r="G136" s="196"/>
      <c r="H136" s="196"/>
      <c r="I136" s="47"/>
      <c r="J136" s="47"/>
    </row>
    <row r="137" spans="1:19" s="4" customFormat="1" ht="15.75">
      <c r="A137" s="245"/>
      <c r="B137" s="246"/>
      <c r="C137" s="246"/>
      <c r="D137" s="259" t="s">
        <v>135</v>
      </c>
      <c r="E137" s="260">
        <f>E130</f>
        <v>50</v>
      </c>
      <c r="F137" s="196"/>
      <c r="G137" s="196"/>
      <c r="H137" s="196"/>
      <c r="I137" s="47"/>
      <c r="J137" s="47"/>
    </row>
    <row r="138" spans="1:19" s="4" customFormat="1">
      <c r="A138" s="245"/>
      <c r="B138" s="246"/>
      <c r="C138" s="246"/>
      <c r="D138" s="247" t="s">
        <v>136</v>
      </c>
      <c r="E138" s="261">
        <f>E135-E136-E137</f>
        <v>-150</v>
      </c>
      <c r="F138" s="196"/>
      <c r="G138" s="196"/>
      <c r="H138" s="196"/>
      <c r="I138" s="47"/>
      <c r="J138" s="47"/>
    </row>
    <row r="139" spans="1:19" s="4" customFormat="1" ht="16.5" thickBot="1">
      <c r="A139" s="93"/>
      <c r="B139" s="246"/>
      <c r="C139" s="246"/>
      <c r="D139" s="264" t="s">
        <v>137</v>
      </c>
      <c r="E139" s="265">
        <f>E131</f>
        <v>10</v>
      </c>
      <c r="F139" s="196"/>
      <c r="G139" s="196"/>
      <c r="H139" s="196"/>
      <c r="I139" s="47"/>
      <c r="J139" s="47"/>
    </row>
    <row r="140" spans="1:19" s="4" customFormat="1" ht="15" thickBot="1">
      <c r="A140" s="266"/>
      <c r="B140" s="267"/>
      <c r="C140" s="267"/>
      <c r="D140" s="268" t="s">
        <v>138</v>
      </c>
      <c r="E140" s="269" t="s">
        <v>147</v>
      </c>
      <c r="F140" s="196"/>
      <c r="G140" s="196"/>
      <c r="H140" s="196"/>
      <c r="I140" s="47"/>
      <c r="J140" s="47"/>
    </row>
    <row r="141" spans="1:19" s="4" customFormat="1">
      <c r="A141" s="52"/>
      <c r="B141" s="161"/>
      <c r="C141" s="195"/>
      <c r="D141" s="193"/>
      <c r="E141" s="196"/>
      <c r="F141" s="196"/>
      <c r="G141" s="196"/>
      <c r="H141" s="196"/>
      <c r="I141" s="47"/>
      <c r="J141" s="47"/>
    </row>
    <row r="142" spans="1:19">
      <c r="A142" s="160"/>
      <c r="B142" s="160"/>
      <c r="C142" s="197"/>
      <c r="D142" s="198"/>
      <c r="E142" s="198"/>
      <c r="F142" s="198"/>
      <c r="G142" s="198"/>
      <c r="K142" s="168"/>
      <c r="L142" s="168"/>
      <c r="M142" s="168"/>
      <c r="N142" s="168"/>
      <c r="O142" s="168"/>
      <c r="P142" s="168"/>
      <c r="Q142" s="168"/>
      <c r="R142" s="168"/>
      <c r="S142" s="168"/>
    </row>
    <row r="143" spans="1:19" ht="13.5" customHeight="1">
      <c r="A143" s="342" t="s">
        <v>197</v>
      </c>
      <c r="B143" s="342"/>
      <c r="C143" s="342"/>
      <c r="D143" s="342"/>
      <c r="E143" s="342"/>
      <c r="F143" s="342"/>
      <c r="G143" s="342"/>
      <c r="H143" s="342"/>
      <c r="I143" s="342"/>
      <c r="K143" s="168"/>
      <c r="L143" s="168"/>
      <c r="M143" s="168"/>
      <c r="N143" s="168"/>
      <c r="O143" s="168"/>
      <c r="P143" s="168"/>
      <c r="Q143" s="168"/>
      <c r="R143" s="168"/>
      <c r="S143" s="168"/>
    </row>
    <row r="144" spans="1:19">
      <c r="A144" s="342"/>
      <c r="B144" s="342"/>
      <c r="C144" s="342"/>
      <c r="D144" s="342"/>
      <c r="E144" s="342"/>
      <c r="F144" s="342"/>
      <c r="G144" s="342"/>
      <c r="H144" s="342"/>
      <c r="I144" s="342"/>
      <c r="K144" s="168"/>
      <c r="L144" s="168"/>
      <c r="M144" s="168"/>
      <c r="N144" s="168"/>
      <c r="O144" s="168"/>
      <c r="P144" s="168"/>
      <c r="Q144" s="168"/>
      <c r="R144" s="168"/>
      <c r="S144" s="168"/>
    </row>
    <row r="145" spans="1:19">
      <c r="A145" s="342"/>
      <c r="B145" s="342"/>
      <c r="C145" s="342"/>
      <c r="D145" s="342"/>
      <c r="E145" s="342"/>
      <c r="F145" s="342"/>
      <c r="G145" s="342"/>
      <c r="H145" s="342"/>
      <c r="I145" s="342"/>
      <c r="K145" s="168"/>
      <c r="L145" s="168"/>
      <c r="M145" s="168"/>
      <c r="N145" s="168"/>
      <c r="O145" s="168"/>
      <c r="P145" s="168"/>
      <c r="Q145" s="168"/>
      <c r="R145" s="168"/>
      <c r="S145" s="168"/>
    </row>
    <row r="146" spans="1:19">
      <c r="A146" s="342"/>
      <c r="B146" s="342"/>
      <c r="C146" s="342"/>
      <c r="D146" s="342"/>
      <c r="E146" s="342"/>
      <c r="F146" s="342"/>
      <c r="G146" s="342"/>
      <c r="H146" s="342"/>
      <c r="I146" s="342"/>
      <c r="K146" s="168"/>
      <c r="L146" s="168"/>
      <c r="M146" s="168"/>
      <c r="N146" s="168"/>
      <c r="O146" s="168"/>
      <c r="P146" s="168"/>
      <c r="Q146" s="168"/>
      <c r="R146" s="168"/>
      <c r="S146" s="168"/>
    </row>
    <row r="147" spans="1:19">
      <c r="A147" s="342"/>
      <c r="B147" s="342"/>
      <c r="C147" s="342"/>
      <c r="D147" s="342"/>
      <c r="E147" s="342"/>
      <c r="F147" s="342"/>
      <c r="G147" s="342"/>
      <c r="H147" s="342"/>
      <c r="I147" s="342"/>
      <c r="K147" s="168"/>
      <c r="L147" s="168"/>
      <c r="M147" s="168"/>
      <c r="N147" s="168"/>
      <c r="O147" s="168"/>
      <c r="P147" s="168"/>
      <c r="Q147" s="168"/>
      <c r="R147" s="168"/>
      <c r="S147" s="168"/>
    </row>
    <row r="148" spans="1:19">
      <c r="A148" s="11"/>
      <c r="B148" s="11"/>
      <c r="C148" s="11"/>
      <c r="D148" s="11"/>
      <c r="E148" s="11"/>
      <c r="F148" s="11"/>
      <c r="G148" s="11"/>
      <c r="H148" s="11"/>
      <c r="I148" s="11"/>
      <c r="K148" s="168"/>
      <c r="L148" s="168"/>
      <c r="M148" s="168"/>
      <c r="N148" s="168"/>
      <c r="O148" s="168"/>
      <c r="P148" s="168"/>
      <c r="Q148" s="168"/>
      <c r="R148" s="168"/>
      <c r="S148" s="168"/>
    </row>
    <row r="149" spans="1:19" ht="12.75" customHeight="1">
      <c r="A149" s="374" t="s">
        <v>100</v>
      </c>
      <c r="B149" s="374"/>
      <c r="C149" s="374"/>
      <c r="D149" s="374"/>
      <c r="E149" s="374"/>
      <c r="F149" s="374"/>
      <c r="G149" s="374"/>
      <c r="H149" s="374"/>
      <c r="I149" s="374"/>
      <c r="K149" s="168"/>
      <c r="L149" s="168"/>
      <c r="M149" s="168"/>
      <c r="N149" s="168"/>
      <c r="O149" s="168"/>
      <c r="P149" s="168"/>
      <c r="Q149" s="168"/>
      <c r="R149" s="168"/>
      <c r="S149" s="168"/>
    </row>
    <row r="150" spans="1:19">
      <c r="A150" s="374"/>
      <c r="B150" s="374"/>
      <c r="C150" s="374"/>
      <c r="D150" s="374"/>
      <c r="E150" s="374"/>
      <c r="F150" s="374"/>
      <c r="G150" s="374"/>
      <c r="H150" s="374"/>
      <c r="I150" s="374"/>
      <c r="K150" s="168"/>
      <c r="L150" s="168"/>
      <c r="M150" s="168"/>
      <c r="N150" s="168"/>
      <c r="O150" s="168"/>
      <c r="P150" s="168"/>
      <c r="Q150" s="168"/>
      <c r="R150" s="168"/>
      <c r="S150" s="168"/>
    </row>
    <row r="151" spans="1:19">
      <c r="A151" s="278"/>
      <c r="B151" s="278"/>
      <c r="C151" s="278"/>
      <c r="D151" s="278"/>
      <c r="E151" s="278"/>
      <c r="F151" s="278"/>
      <c r="G151" s="278"/>
      <c r="H151" s="278"/>
      <c r="I151" s="278"/>
      <c r="K151" s="168"/>
      <c r="L151" s="168"/>
      <c r="M151" s="168"/>
      <c r="N151" s="168"/>
      <c r="O151" s="168"/>
      <c r="P151" s="168"/>
      <c r="Q151" s="168"/>
      <c r="R151" s="168"/>
      <c r="S151" s="168"/>
    </row>
    <row r="152" spans="1:19">
      <c r="A152" s="308" t="s">
        <v>168</v>
      </c>
    </row>
    <row r="154" spans="1:19">
      <c r="A154" s="307" t="s">
        <v>3</v>
      </c>
      <c r="B154" s="303">
        <v>0</v>
      </c>
      <c r="C154" s="303">
        <f>B154+1</f>
        <v>1</v>
      </c>
      <c r="D154" s="303">
        <f>C154+1</f>
        <v>2</v>
      </c>
      <c r="E154" s="303">
        <f>D154+1</f>
        <v>3</v>
      </c>
      <c r="F154"/>
      <c r="G154"/>
      <c r="H154"/>
      <c r="I154" s="278"/>
      <c r="K154" s="168"/>
      <c r="L154" s="168"/>
      <c r="M154" s="168"/>
      <c r="N154" s="168"/>
      <c r="O154" s="168"/>
      <c r="P154" s="168"/>
      <c r="Q154" s="168"/>
      <c r="R154" s="168"/>
      <c r="S154" s="168"/>
    </row>
    <row r="155" spans="1:19" ht="14.25">
      <c r="A155" s="307" t="s">
        <v>101</v>
      </c>
      <c r="B155" s="304"/>
      <c r="C155" s="306" t="s">
        <v>165</v>
      </c>
      <c r="D155" s="306" t="s">
        <v>166</v>
      </c>
      <c r="E155" s="306" t="s">
        <v>164</v>
      </c>
      <c r="F155"/>
      <c r="G155"/>
      <c r="H155"/>
      <c r="I155" s="278"/>
      <c r="K155" s="168"/>
      <c r="L155" s="168"/>
      <c r="M155" s="168"/>
      <c r="N155" s="168"/>
      <c r="O155" s="168"/>
      <c r="P155" s="168"/>
      <c r="Q155" s="168"/>
      <c r="R155" s="168"/>
      <c r="S155" s="168"/>
    </row>
    <row r="156" spans="1:19">
      <c r="A156" s="278"/>
      <c r="B156" s="278"/>
      <c r="C156" s="278"/>
      <c r="D156" s="278"/>
      <c r="E156" s="278"/>
      <c r="F156" s="278"/>
      <c r="G156" s="278"/>
      <c r="H156" s="278"/>
      <c r="I156" s="278"/>
      <c r="K156" s="168"/>
      <c r="L156" s="168"/>
      <c r="M156" s="168"/>
      <c r="N156" s="168"/>
      <c r="O156" s="168"/>
      <c r="P156" s="168"/>
      <c r="Q156" s="168"/>
      <c r="R156" s="168"/>
      <c r="S156" s="168"/>
    </row>
    <row r="157" spans="1:19">
      <c r="A157" s="308" t="s">
        <v>167</v>
      </c>
      <c r="B157" s="278"/>
      <c r="C157" s="278"/>
      <c r="D157" s="278"/>
      <c r="E157" s="278"/>
      <c r="F157" s="278"/>
      <c r="G157" s="278"/>
      <c r="H157" s="278"/>
      <c r="I157" s="278"/>
      <c r="K157" s="168"/>
      <c r="L157" s="168"/>
      <c r="M157" s="168"/>
      <c r="N157" s="168"/>
      <c r="O157" s="168"/>
      <c r="P157" s="168"/>
      <c r="Q157" s="168"/>
      <c r="R157" s="168"/>
      <c r="S157" s="168"/>
    </row>
    <row r="158" spans="1:19">
      <c r="A158" s="278"/>
      <c r="B158" s="278"/>
      <c r="C158" s="278"/>
      <c r="D158" s="278"/>
      <c r="E158" s="278"/>
      <c r="F158" s="278"/>
      <c r="G158" s="278"/>
      <c r="H158" s="278"/>
      <c r="I158" s="278"/>
      <c r="K158" s="168"/>
      <c r="L158" s="168"/>
      <c r="M158" s="168"/>
      <c r="N158" s="168"/>
      <c r="O158" s="168"/>
      <c r="P158" s="168"/>
      <c r="Q158" s="168"/>
      <c r="R158" s="168"/>
      <c r="S158" s="168"/>
    </row>
    <row r="159" spans="1:19">
      <c r="A159" s="307" t="s">
        <v>3</v>
      </c>
      <c r="B159" s="303">
        <v>0</v>
      </c>
      <c r="C159" s="303">
        <f>B159+1</f>
        <v>1</v>
      </c>
      <c r="D159" s="303">
        <f>C159+1</f>
        <v>2</v>
      </c>
      <c r="E159" s="303">
        <f>D159+1</f>
        <v>3</v>
      </c>
      <c r="F159" s="303">
        <f t="shared" ref="F159:G159" si="0">E159+1</f>
        <v>4</v>
      </c>
      <c r="G159" s="303">
        <f t="shared" si="0"/>
        <v>5</v>
      </c>
      <c r="H159" s="303" t="s">
        <v>163</v>
      </c>
      <c r="I159" s="278"/>
      <c r="K159" s="168"/>
      <c r="L159" s="168"/>
      <c r="M159" s="168"/>
      <c r="N159" s="168"/>
      <c r="O159" s="168"/>
      <c r="P159" s="168"/>
      <c r="Q159" s="168"/>
      <c r="R159" s="168"/>
      <c r="S159" s="168"/>
    </row>
    <row r="160" spans="1:19" ht="14.25">
      <c r="A160" s="307" t="s">
        <v>101</v>
      </c>
      <c r="B160" s="304"/>
      <c r="C160" s="306" t="s">
        <v>165</v>
      </c>
      <c r="D160" s="306" t="s">
        <v>166</v>
      </c>
      <c r="E160" s="306" t="s">
        <v>164</v>
      </c>
      <c r="F160" s="306" t="s">
        <v>160</v>
      </c>
      <c r="G160" s="306" t="s">
        <v>161</v>
      </c>
      <c r="H160" s="306" t="s">
        <v>162</v>
      </c>
      <c r="I160" s="278"/>
      <c r="K160" s="168"/>
      <c r="L160" s="168"/>
      <c r="M160" s="168"/>
      <c r="N160" s="168"/>
      <c r="O160" s="168"/>
      <c r="P160" s="168"/>
      <c r="Q160" s="168"/>
      <c r="R160" s="168"/>
      <c r="S160" s="168"/>
    </row>
    <row r="161" spans="1:19">
      <c r="A161" s="278"/>
      <c r="B161" s="278"/>
      <c r="C161" s="278"/>
      <c r="D161" s="278"/>
      <c r="E161" s="278"/>
      <c r="F161" s="278"/>
      <c r="G161" s="278"/>
      <c r="H161" s="278"/>
      <c r="I161" s="278"/>
      <c r="K161" s="168"/>
      <c r="L161" s="168"/>
      <c r="M161" s="168"/>
      <c r="N161" s="168"/>
      <c r="O161" s="168"/>
      <c r="P161" s="168"/>
      <c r="Q161" s="168"/>
      <c r="R161" s="168"/>
      <c r="S161" s="168"/>
    </row>
    <row r="162" spans="1:19">
      <c r="A162" s="334" t="s">
        <v>172</v>
      </c>
      <c r="B162" s="334"/>
      <c r="C162" s="334"/>
      <c r="D162" s="334"/>
      <c r="E162" s="334"/>
      <c r="F162" s="334"/>
      <c r="G162" s="334"/>
      <c r="H162" s="334"/>
      <c r="I162" s="334"/>
      <c r="K162" s="168"/>
      <c r="L162" s="168"/>
      <c r="M162" s="168"/>
      <c r="N162" s="168"/>
      <c r="O162" s="168"/>
      <c r="P162" s="168"/>
      <c r="Q162" s="168"/>
      <c r="R162" s="168"/>
      <c r="S162" s="168"/>
    </row>
    <row r="163" spans="1:19" ht="15" customHeight="1">
      <c r="A163" s="334"/>
      <c r="B163" s="334"/>
      <c r="C163" s="334"/>
      <c r="D163" s="334"/>
      <c r="E163" s="334"/>
      <c r="F163" s="334"/>
      <c r="G163" s="334"/>
      <c r="H163" s="334"/>
      <c r="I163" s="334"/>
      <c r="K163" s="168"/>
      <c r="L163" s="168"/>
      <c r="M163" s="168"/>
      <c r="N163" s="168"/>
      <c r="O163" s="168"/>
      <c r="P163" s="168"/>
      <c r="Q163" s="168"/>
      <c r="R163" s="168"/>
      <c r="S163" s="168"/>
    </row>
    <row r="164" spans="1:19">
      <c r="A164" s="334"/>
      <c r="B164" s="334"/>
      <c r="C164" s="334"/>
      <c r="D164" s="334"/>
      <c r="E164" s="334"/>
      <c r="F164" s="334"/>
      <c r="G164" s="334"/>
      <c r="H164" s="334"/>
      <c r="I164" s="334"/>
      <c r="K164" s="168"/>
      <c r="L164" s="168"/>
      <c r="M164" s="168"/>
      <c r="N164" s="168"/>
      <c r="O164" s="168"/>
      <c r="P164" s="168"/>
      <c r="Q164" s="168"/>
      <c r="R164" s="168"/>
      <c r="S164" s="168"/>
    </row>
    <row r="165" spans="1:19">
      <c r="I165" s="278"/>
      <c r="K165" s="168"/>
      <c r="L165" s="168"/>
      <c r="M165" s="168"/>
      <c r="N165" s="168"/>
      <c r="O165" s="168"/>
      <c r="P165" s="168"/>
      <c r="Q165" s="168"/>
      <c r="R165" s="168"/>
      <c r="S165" s="168"/>
    </row>
    <row r="166" spans="1:19" ht="14.25">
      <c r="A166" s="310" t="s">
        <v>170</v>
      </c>
      <c r="I166" s="278"/>
      <c r="K166" s="168"/>
      <c r="L166" s="168"/>
      <c r="M166" s="168"/>
      <c r="N166" s="168"/>
      <c r="O166" s="168"/>
      <c r="P166" s="168"/>
      <c r="Q166" s="168"/>
      <c r="R166" s="168"/>
      <c r="S166" s="168"/>
    </row>
    <row r="167" spans="1:19">
      <c r="I167" s="278"/>
      <c r="K167" s="168"/>
      <c r="L167" s="168"/>
      <c r="M167" s="168"/>
      <c r="N167" s="168"/>
      <c r="O167" s="168"/>
      <c r="P167" s="168"/>
      <c r="Q167" s="168"/>
      <c r="R167" s="168"/>
      <c r="S167" s="168"/>
    </row>
    <row r="168" spans="1:19">
      <c r="A168" s="307" t="s">
        <v>3</v>
      </c>
      <c r="B168" s="303">
        <v>0</v>
      </c>
      <c r="C168" s="303">
        <f>B168+1</f>
        <v>1</v>
      </c>
      <c r="D168" s="303">
        <f>C168+1</f>
        <v>2</v>
      </c>
      <c r="E168" s="303">
        <f>D168+1</f>
        <v>3</v>
      </c>
      <c r="F168" s="303">
        <f t="shared" ref="F168:G168" si="1">E168+1</f>
        <v>4</v>
      </c>
      <c r="G168" s="303">
        <f t="shared" si="1"/>
        <v>5</v>
      </c>
      <c r="H168" s="303" t="s">
        <v>163</v>
      </c>
      <c r="I168" s="278"/>
      <c r="K168" s="168"/>
      <c r="L168" s="168"/>
      <c r="M168" s="168"/>
      <c r="N168" s="168"/>
      <c r="O168" s="168"/>
      <c r="P168" s="168"/>
      <c r="Q168" s="168"/>
      <c r="R168" s="168"/>
      <c r="S168" s="168"/>
    </row>
    <row r="169" spans="1:19" ht="14.25">
      <c r="A169" s="307" t="s">
        <v>101</v>
      </c>
      <c r="B169" s="304"/>
      <c r="C169" s="306"/>
      <c r="D169" s="306"/>
      <c r="E169" s="306"/>
      <c r="F169" s="306" t="s">
        <v>160</v>
      </c>
      <c r="G169" s="306" t="s">
        <v>161</v>
      </c>
      <c r="H169" s="306" t="s">
        <v>162</v>
      </c>
      <c r="I169" s="278"/>
      <c r="K169" s="168"/>
      <c r="L169" s="168"/>
      <c r="M169" s="168"/>
      <c r="N169" s="168"/>
      <c r="O169" s="168"/>
      <c r="P169" s="168"/>
      <c r="Q169" s="168"/>
      <c r="R169" s="168"/>
      <c r="S169" s="168"/>
    </row>
    <row r="170" spans="1:19" ht="14.25">
      <c r="A170" s="309"/>
      <c r="B170" s="304"/>
      <c r="C170" s="306"/>
      <c r="D170" s="306"/>
      <c r="E170" s="306" t="s">
        <v>171</v>
      </c>
      <c r="F170" s="306" t="s">
        <v>169</v>
      </c>
      <c r="G170" s="306" t="s">
        <v>169</v>
      </c>
      <c r="H170" s="306" t="s">
        <v>169</v>
      </c>
      <c r="I170" s="278"/>
      <c r="K170" s="168"/>
      <c r="L170" s="168"/>
      <c r="M170" s="168"/>
      <c r="N170" s="168"/>
      <c r="O170" s="168"/>
      <c r="P170" s="168"/>
      <c r="Q170" s="168"/>
      <c r="R170" s="168"/>
      <c r="S170" s="168"/>
    </row>
    <row r="171" spans="1:19">
      <c r="A171" s="278"/>
      <c r="B171" s="278"/>
      <c r="C171" s="278"/>
      <c r="D171" s="278"/>
      <c r="E171" s="278"/>
      <c r="F171" s="278"/>
      <c r="G171" s="278"/>
      <c r="H171" s="278"/>
      <c r="I171" s="278"/>
      <c r="K171" s="168"/>
      <c r="L171" s="168"/>
      <c r="M171" s="168"/>
      <c r="N171" s="168"/>
      <c r="O171" s="168"/>
      <c r="P171" s="168"/>
      <c r="Q171" s="168"/>
      <c r="R171" s="168"/>
      <c r="S171" s="168"/>
    </row>
    <row r="172" spans="1:19">
      <c r="A172" s="278"/>
      <c r="B172" s="278"/>
      <c r="C172" s="278"/>
      <c r="D172" s="278"/>
      <c r="E172" s="278"/>
      <c r="F172" s="278"/>
      <c r="G172" s="278"/>
      <c r="H172" s="278"/>
      <c r="I172" s="278"/>
      <c r="K172" s="168"/>
      <c r="L172" s="168"/>
      <c r="M172" s="168"/>
      <c r="N172" s="168"/>
      <c r="O172" s="168"/>
      <c r="P172" s="168"/>
      <c r="Q172" s="168"/>
      <c r="R172" s="168"/>
      <c r="S172" s="168"/>
    </row>
    <row r="173" spans="1:19">
      <c r="A173" s="334" t="s">
        <v>173</v>
      </c>
      <c r="B173" s="334"/>
      <c r="C173" s="334"/>
      <c r="D173" s="334"/>
      <c r="E173" s="334"/>
      <c r="F173" s="334"/>
      <c r="G173" s="334"/>
      <c r="H173" s="334"/>
      <c r="I173" s="334"/>
      <c r="K173" s="168"/>
      <c r="L173" s="168"/>
      <c r="M173" s="168"/>
      <c r="N173" s="168"/>
      <c r="O173" s="168"/>
      <c r="P173" s="168"/>
      <c r="Q173" s="168"/>
      <c r="R173" s="168"/>
      <c r="S173" s="168"/>
    </row>
    <row r="174" spans="1:19">
      <c r="A174" s="278"/>
      <c r="B174" s="278"/>
      <c r="C174" s="278"/>
      <c r="D174" s="278"/>
      <c r="E174" s="278"/>
      <c r="F174" s="278"/>
      <c r="G174" s="278"/>
      <c r="H174" s="278"/>
      <c r="I174" s="278"/>
      <c r="K174" s="168"/>
      <c r="L174" s="168"/>
      <c r="M174" s="168"/>
      <c r="N174" s="168"/>
      <c r="O174" s="168"/>
      <c r="P174" s="168"/>
      <c r="Q174" s="168"/>
      <c r="R174" s="168"/>
      <c r="S174" s="168"/>
    </row>
    <row r="175" spans="1:19">
      <c r="A175" s="285"/>
      <c r="B175" s="286"/>
      <c r="C175" s="286"/>
      <c r="D175" s="286"/>
      <c r="E175" s="286"/>
      <c r="F175" s="286"/>
      <c r="G175" s="286"/>
      <c r="H175" s="286"/>
      <c r="I175" s="287"/>
      <c r="K175" s="168"/>
      <c r="L175" s="168"/>
      <c r="M175" s="168"/>
      <c r="N175" s="168"/>
      <c r="O175" s="168"/>
      <c r="P175" s="168"/>
      <c r="Q175" s="168"/>
      <c r="R175" s="168"/>
      <c r="S175" s="168"/>
    </row>
    <row r="176" spans="1:19">
      <c r="A176" s="288"/>
      <c r="B176" s="67"/>
      <c r="C176" s="67"/>
      <c r="D176" s="67"/>
      <c r="E176" s="67"/>
      <c r="F176" s="67"/>
      <c r="G176" s="67"/>
      <c r="H176" s="67"/>
      <c r="I176" s="289"/>
      <c r="K176" s="168"/>
      <c r="L176" s="168"/>
      <c r="M176" s="168"/>
      <c r="N176" s="168"/>
      <c r="O176" s="168"/>
      <c r="P176" s="168"/>
      <c r="Q176" s="168"/>
      <c r="R176" s="168"/>
      <c r="S176" s="168"/>
    </row>
    <row r="177" spans="1:19">
      <c r="A177" s="288"/>
      <c r="B177" s="290"/>
      <c r="C177" s="67"/>
      <c r="D177" s="67"/>
      <c r="E177" s="67"/>
      <c r="F177" s="67"/>
      <c r="G177" s="67"/>
      <c r="H177" s="67"/>
      <c r="I177" s="289"/>
      <c r="K177" s="168"/>
      <c r="L177" s="168"/>
      <c r="M177" s="168"/>
      <c r="N177" s="168"/>
      <c r="O177" s="168"/>
      <c r="P177" s="168"/>
      <c r="Q177" s="168"/>
      <c r="R177" s="168"/>
      <c r="S177" s="168"/>
    </row>
    <row r="178" spans="1:19">
      <c r="A178" s="288"/>
      <c r="B178" s="284"/>
      <c r="C178" s="67"/>
      <c r="D178" s="67"/>
      <c r="E178" s="67"/>
      <c r="F178" s="67"/>
      <c r="G178" s="67"/>
      <c r="H178" s="67"/>
      <c r="I178" s="289"/>
      <c r="K178" s="168"/>
      <c r="L178" s="168"/>
      <c r="M178" s="168"/>
      <c r="N178" s="168"/>
      <c r="O178" s="168"/>
      <c r="P178" s="168"/>
      <c r="Q178" s="168"/>
      <c r="R178" s="168"/>
      <c r="S178" s="168"/>
    </row>
    <row r="179" spans="1:19">
      <c r="A179" s="291"/>
      <c r="B179" s="292"/>
      <c r="C179" s="292"/>
      <c r="D179" s="292"/>
      <c r="E179" s="292"/>
      <c r="F179" s="292"/>
      <c r="G179" s="292"/>
      <c r="H179" s="292"/>
      <c r="I179" s="293"/>
      <c r="K179" s="168"/>
      <c r="L179" s="168"/>
      <c r="M179" s="168"/>
      <c r="N179" s="168"/>
      <c r="O179" s="168"/>
      <c r="P179" s="168"/>
      <c r="Q179" s="168"/>
      <c r="R179" s="168"/>
      <c r="S179" s="168"/>
    </row>
    <row r="180" spans="1:19">
      <c r="A180" s="278"/>
      <c r="B180" s="278"/>
      <c r="C180" s="278"/>
      <c r="D180" s="278"/>
      <c r="E180" s="278"/>
      <c r="F180" s="278"/>
      <c r="G180" s="278"/>
      <c r="H180" s="278"/>
      <c r="I180" s="278"/>
      <c r="K180" s="168"/>
      <c r="L180" s="168"/>
      <c r="M180" s="168"/>
      <c r="N180" s="168"/>
      <c r="O180" s="168"/>
      <c r="P180" s="168"/>
      <c r="Q180" s="168"/>
      <c r="R180" s="168"/>
      <c r="S180" s="168"/>
    </row>
    <row r="181" spans="1:19">
      <c r="A181" s="334" t="s">
        <v>174</v>
      </c>
      <c r="B181" s="334"/>
      <c r="C181" s="334"/>
      <c r="D181" s="334"/>
      <c r="E181" s="334"/>
      <c r="F181" s="334"/>
      <c r="G181" s="334"/>
      <c r="H181" s="334"/>
      <c r="I181" s="334"/>
      <c r="K181" s="168"/>
      <c r="L181" s="168"/>
      <c r="M181" s="168"/>
      <c r="N181" s="168"/>
      <c r="O181" s="168"/>
      <c r="P181" s="168"/>
      <c r="Q181" s="168"/>
      <c r="R181" s="168"/>
      <c r="S181" s="168"/>
    </row>
    <row r="182" spans="1:19">
      <c r="A182" s="278"/>
      <c r="B182" s="278"/>
      <c r="C182" s="278"/>
      <c r="D182" s="278"/>
      <c r="E182" s="278"/>
      <c r="F182" s="278"/>
      <c r="G182" s="278"/>
      <c r="H182" s="278"/>
      <c r="I182" s="278"/>
      <c r="K182" s="168"/>
      <c r="L182" s="168"/>
      <c r="M182" s="168"/>
      <c r="N182" s="168"/>
      <c r="O182" s="168"/>
      <c r="P182" s="168"/>
      <c r="Q182" s="168"/>
      <c r="R182" s="168"/>
      <c r="S182" s="168"/>
    </row>
    <row r="183" spans="1:19">
      <c r="A183" s="285"/>
      <c r="B183" s="286"/>
      <c r="C183" s="286"/>
      <c r="D183" s="286"/>
      <c r="E183" s="286"/>
      <c r="F183" s="286"/>
      <c r="G183" s="286"/>
      <c r="H183" s="286"/>
      <c r="I183" s="287"/>
      <c r="K183" s="168"/>
      <c r="L183" s="168"/>
      <c r="M183" s="168"/>
      <c r="N183" s="168"/>
      <c r="O183" s="168"/>
      <c r="P183" s="168"/>
      <c r="Q183" s="168"/>
      <c r="R183" s="168"/>
      <c r="S183" s="168"/>
    </row>
    <row r="184" spans="1:19">
      <c r="A184" s="288"/>
      <c r="B184" s="67"/>
      <c r="C184" s="67"/>
      <c r="D184" s="67"/>
      <c r="E184" s="67"/>
      <c r="F184" s="67"/>
      <c r="G184" s="67"/>
      <c r="H184" s="67"/>
      <c r="I184" s="289"/>
      <c r="K184" s="168"/>
      <c r="L184" s="168"/>
      <c r="M184" s="168"/>
      <c r="N184" s="168"/>
      <c r="O184" s="168"/>
      <c r="P184" s="168"/>
      <c r="Q184" s="168"/>
      <c r="R184" s="168"/>
      <c r="S184" s="168"/>
    </row>
    <row r="185" spans="1:19">
      <c r="A185" s="288"/>
      <c r="B185" s="290"/>
      <c r="C185" s="67"/>
      <c r="D185" s="67"/>
      <c r="E185" s="67"/>
      <c r="F185" s="67"/>
      <c r="G185" s="67"/>
      <c r="H185" s="67"/>
      <c r="I185" s="289"/>
      <c r="K185" s="168"/>
      <c r="L185" s="168"/>
      <c r="M185" s="168"/>
      <c r="N185" s="168"/>
      <c r="O185" s="168"/>
      <c r="P185" s="168"/>
      <c r="Q185" s="168"/>
      <c r="R185" s="168"/>
      <c r="S185" s="168"/>
    </row>
    <row r="186" spans="1:19">
      <c r="A186" s="288"/>
      <c r="B186" s="284"/>
      <c r="C186" s="67"/>
      <c r="D186" s="67"/>
      <c r="E186" s="67"/>
      <c r="F186" s="67"/>
      <c r="G186" s="67"/>
      <c r="H186" s="67"/>
      <c r="I186" s="289"/>
      <c r="K186" s="168"/>
      <c r="L186" s="168"/>
      <c r="M186" s="168"/>
      <c r="N186" s="168"/>
      <c r="O186" s="168"/>
      <c r="P186" s="168"/>
      <c r="Q186" s="168"/>
      <c r="R186" s="168"/>
      <c r="S186" s="168"/>
    </row>
    <row r="187" spans="1:19">
      <c r="A187" s="291"/>
      <c r="B187" s="292"/>
      <c r="C187" s="292"/>
      <c r="D187" s="292"/>
      <c r="E187" s="292"/>
      <c r="F187" s="292"/>
      <c r="G187" s="292"/>
      <c r="H187" s="292"/>
      <c r="I187" s="293"/>
      <c r="K187" s="168"/>
      <c r="L187" s="168"/>
      <c r="M187" s="168"/>
      <c r="N187" s="168"/>
      <c r="O187" s="168"/>
      <c r="P187" s="168"/>
      <c r="Q187" s="168"/>
      <c r="R187" s="168"/>
      <c r="S187" s="168"/>
    </row>
    <row r="188" spans="1:19">
      <c r="A188" s="278"/>
      <c r="B188" s="278"/>
      <c r="C188" s="278"/>
      <c r="D188" s="278"/>
      <c r="E188" s="278"/>
      <c r="F188" s="278"/>
      <c r="G188" s="278"/>
      <c r="H188" s="278"/>
      <c r="I188" s="278"/>
      <c r="K188" s="168"/>
      <c r="L188" s="168"/>
      <c r="M188" s="168"/>
      <c r="N188" s="168"/>
      <c r="O188" s="168"/>
      <c r="P188" s="168"/>
      <c r="Q188" s="168"/>
      <c r="R188" s="168"/>
      <c r="S188" s="168"/>
    </row>
    <row r="189" spans="1:19">
      <c r="A189" s="278"/>
      <c r="B189" s="278"/>
      <c r="C189" s="278"/>
      <c r="D189" s="278"/>
      <c r="E189" s="278"/>
      <c r="F189" s="278"/>
      <c r="G189" s="278"/>
      <c r="H189" s="278"/>
      <c r="I189" s="278"/>
      <c r="K189" s="168"/>
      <c r="L189" s="168"/>
      <c r="M189" s="168"/>
      <c r="N189" s="168"/>
      <c r="O189" s="168"/>
      <c r="P189" s="168"/>
      <c r="Q189" s="168"/>
      <c r="R189" s="168"/>
      <c r="S189" s="168"/>
    </row>
    <row r="190" spans="1:19" ht="15.75">
      <c r="A190" s="313" t="s">
        <v>178</v>
      </c>
    </row>
    <row r="192" spans="1:19">
      <c r="A192" s="307" t="s">
        <v>3</v>
      </c>
      <c r="B192" s="303">
        <v>0</v>
      </c>
      <c r="C192" s="303">
        <f>B192+1</f>
        <v>1</v>
      </c>
      <c r="D192" s="303">
        <f>C192+1</f>
        <v>2</v>
      </c>
      <c r="E192" s="303">
        <f>D192+1</f>
        <v>3</v>
      </c>
      <c r="F192"/>
      <c r="G192"/>
      <c r="H192"/>
      <c r="I192" s="278"/>
      <c r="K192" s="168"/>
      <c r="L192" s="168"/>
      <c r="M192" s="168"/>
      <c r="N192" s="168"/>
      <c r="O192" s="168"/>
      <c r="P192" s="168"/>
      <c r="Q192" s="168"/>
      <c r="R192" s="168"/>
      <c r="S192" s="168"/>
    </row>
    <row r="193" spans="1:19">
      <c r="A193" s="307" t="s">
        <v>101</v>
      </c>
      <c r="B193" s="304"/>
      <c r="C193" s="305">
        <v>-10</v>
      </c>
      <c r="D193" s="305">
        <v>20</v>
      </c>
      <c r="E193" s="306">
        <v>35</v>
      </c>
      <c r="F193"/>
      <c r="G193"/>
      <c r="H193"/>
      <c r="I193" s="278"/>
      <c r="K193" s="168"/>
      <c r="L193" s="168"/>
      <c r="M193" s="168"/>
      <c r="N193" s="168"/>
      <c r="O193" s="168"/>
      <c r="P193" s="168"/>
      <c r="Q193" s="168"/>
      <c r="R193" s="168"/>
      <c r="S193" s="168"/>
    </row>
    <row r="194" spans="1:19">
      <c r="A194" s="278"/>
      <c r="B194" s="278"/>
      <c r="C194" s="278"/>
      <c r="D194" s="278"/>
      <c r="E194" s="278"/>
      <c r="F194" s="278"/>
      <c r="G194" s="278"/>
      <c r="H194" s="278"/>
      <c r="I194" s="278"/>
      <c r="K194" s="168"/>
      <c r="L194" s="168"/>
      <c r="M194" s="168"/>
      <c r="N194" s="168"/>
      <c r="O194" s="168"/>
      <c r="P194" s="168"/>
      <c r="Q194" s="168"/>
      <c r="R194" s="168"/>
      <c r="S194" s="168"/>
    </row>
    <row r="195" spans="1:19" ht="14.25">
      <c r="A195" s="278" t="s">
        <v>181</v>
      </c>
      <c r="B195" s="314">
        <v>0.05</v>
      </c>
      <c r="C195" s="278"/>
      <c r="D195" s="278"/>
      <c r="E195" s="278"/>
      <c r="F195" s="278"/>
      <c r="G195" s="278"/>
      <c r="H195" s="278"/>
      <c r="I195" s="278"/>
      <c r="K195" s="168"/>
      <c r="L195" s="168"/>
      <c r="M195" s="168"/>
      <c r="N195" s="168"/>
      <c r="O195" s="168"/>
      <c r="P195" s="168"/>
      <c r="Q195" s="168"/>
      <c r="R195" s="168"/>
      <c r="S195" s="168"/>
    </row>
    <row r="196" spans="1:19">
      <c r="A196" s="278" t="s">
        <v>109</v>
      </c>
      <c r="B196" s="314">
        <v>0.11</v>
      </c>
      <c r="C196" s="278"/>
      <c r="D196" s="278"/>
      <c r="E196" s="278"/>
      <c r="F196" s="278"/>
      <c r="G196" s="278"/>
      <c r="H196" s="278"/>
      <c r="I196" s="278"/>
      <c r="K196" s="168"/>
      <c r="L196" s="168"/>
      <c r="M196" s="168"/>
      <c r="N196" s="168"/>
      <c r="O196" s="168"/>
      <c r="P196" s="168"/>
      <c r="Q196" s="168"/>
      <c r="R196" s="168"/>
      <c r="S196" s="168"/>
    </row>
    <row r="197" spans="1:19">
      <c r="A197" s="278"/>
      <c r="B197" s="278"/>
      <c r="C197" s="278"/>
      <c r="D197" s="278"/>
      <c r="E197" s="278"/>
      <c r="F197" s="278"/>
      <c r="G197" s="278"/>
      <c r="H197" s="278"/>
      <c r="I197" s="278"/>
      <c r="K197" s="168"/>
      <c r="L197" s="168"/>
      <c r="M197" s="168"/>
      <c r="N197" s="168"/>
      <c r="O197" s="168"/>
      <c r="P197" s="168"/>
      <c r="Q197" s="168"/>
      <c r="R197" s="168"/>
      <c r="S197" s="168"/>
    </row>
    <row r="198" spans="1:19" ht="15.75">
      <c r="A198" s="313" t="s">
        <v>179</v>
      </c>
      <c r="B198" s="278"/>
      <c r="C198" s="278"/>
      <c r="D198" s="278"/>
      <c r="E198" s="278"/>
      <c r="F198" s="278"/>
      <c r="G198" s="278"/>
      <c r="H198" s="278"/>
      <c r="I198" s="278"/>
      <c r="K198" s="168"/>
      <c r="L198" s="168"/>
      <c r="M198" s="168"/>
      <c r="N198" s="168"/>
      <c r="O198" s="168"/>
      <c r="P198" s="168"/>
      <c r="Q198" s="168"/>
      <c r="R198" s="168"/>
      <c r="S198" s="168"/>
    </row>
    <row r="199" spans="1:19">
      <c r="A199" s="278"/>
      <c r="B199" s="278"/>
      <c r="C199" s="278"/>
      <c r="D199" s="278"/>
      <c r="E199" s="278"/>
      <c r="F199" s="278"/>
      <c r="G199" s="278"/>
      <c r="H199" s="278"/>
      <c r="I199" s="278"/>
      <c r="K199" s="168"/>
      <c r="L199" s="168"/>
      <c r="M199" s="168"/>
      <c r="N199" s="168"/>
      <c r="O199" s="168"/>
      <c r="P199" s="168"/>
      <c r="Q199" s="168"/>
      <c r="R199" s="168"/>
      <c r="S199" s="168"/>
    </row>
    <row r="200" spans="1:19" ht="14.25">
      <c r="A200" s="336" t="s">
        <v>180</v>
      </c>
      <c r="B200" s="297" t="s">
        <v>158</v>
      </c>
      <c r="C200" s="379"/>
      <c r="D200"/>
      <c r="E200"/>
      <c r="F200" s="171"/>
      <c r="G200" s="171"/>
      <c r="H200" s="6"/>
      <c r="I200" s="6"/>
      <c r="J200" s="6"/>
    </row>
    <row r="201" spans="1:19" ht="14.25">
      <c r="A201" s="337"/>
      <c r="B201" s="295" t="s">
        <v>159</v>
      </c>
      <c r="C201" s="379"/>
      <c r="D201"/>
      <c r="E201"/>
      <c r="F201" s="171"/>
      <c r="G201" s="171"/>
      <c r="H201" s="6"/>
      <c r="I201" s="6"/>
      <c r="J201" s="6"/>
    </row>
    <row r="202" spans="1:19" ht="14.25" customHeight="1" thickBot="1">
      <c r="A202" s="6"/>
      <c r="B202" s="6"/>
      <c r="C202" s="6"/>
      <c r="D202" s="173"/>
      <c r="E202" s="173"/>
      <c r="F202" s="173"/>
      <c r="G202" s="173"/>
      <c r="H202" s="6"/>
      <c r="I202" s="6"/>
      <c r="J202" s="6"/>
    </row>
    <row r="203" spans="1:19" ht="18.600000000000001" customHeight="1" thickBot="1">
      <c r="A203" s="336" t="s">
        <v>180</v>
      </c>
      <c r="B203" s="300"/>
      <c r="C203" s="287"/>
      <c r="D203" s="6"/>
      <c r="E203" s="6"/>
      <c r="F203" s="170"/>
      <c r="G203" s="170"/>
      <c r="H203" s="6"/>
      <c r="I203" s="6"/>
      <c r="J203" s="6"/>
    </row>
    <row r="204" spans="1:19" ht="17.45" customHeight="1" thickBot="1">
      <c r="A204" s="337"/>
      <c r="B204" s="300"/>
      <c r="C204" s="299"/>
      <c r="D204" s="174"/>
      <c r="E204" s="174"/>
      <c r="F204" s="171"/>
      <c r="G204" s="171"/>
      <c r="H204" s="6"/>
      <c r="I204" s="6"/>
      <c r="J204" s="6"/>
    </row>
    <row r="205" spans="1:19" ht="15.75" thickBot="1">
      <c r="A205" s="52"/>
      <c r="B205" s="52"/>
      <c r="C205" s="173"/>
      <c r="D205" s="173"/>
      <c r="E205" s="173"/>
      <c r="F205" s="173"/>
      <c r="G205" s="173"/>
      <c r="H205" s="6"/>
      <c r="I205" s="6"/>
      <c r="J205" s="6"/>
    </row>
    <row r="206" spans="1:19" ht="13.9" customHeight="1" thickBot="1">
      <c r="A206" s="316" t="s">
        <v>180</v>
      </c>
      <c r="B206" s="315" t="s">
        <v>147</v>
      </c>
      <c r="C206" s="171"/>
      <c r="D206" s="6"/>
      <c r="E206" s="6"/>
      <c r="F206" s="171"/>
      <c r="G206" s="171"/>
      <c r="H206" s="6"/>
      <c r="I206" s="6"/>
      <c r="J206" s="6"/>
    </row>
    <row r="207" spans="1:19">
      <c r="A207" s="278"/>
      <c r="B207" s="278"/>
      <c r="C207" s="278"/>
      <c r="D207" s="278"/>
      <c r="E207" s="278"/>
      <c r="F207" s="278"/>
      <c r="G207" s="278"/>
      <c r="H207" s="278"/>
      <c r="I207" s="278"/>
      <c r="K207" s="168"/>
      <c r="L207" s="168"/>
      <c r="M207" s="168"/>
      <c r="N207" s="168"/>
      <c r="O207" s="168"/>
      <c r="P207" s="168"/>
      <c r="Q207" s="168"/>
      <c r="R207" s="168"/>
      <c r="S207" s="168"/>
    </row>
    <row r="208" spans="1:19">
      <c r="A208" s="278"/>
      <c r="B208" s="278"/>
      <c r="C208" s="278"/>
      <c r="D208" s="278"/>
      <c r="E208" s="278"/>
      <c r="F208" s="278"/>
      <c r="G208" s="278"/>
      <c r="H208" s="278"/>
      <c r="I208" s="278"/>
      <c r="K208" s="168"/>
      <c r="L208" s="168"/>
      <c r="M208" s="168"/>
      <c r="N208" s="168"/>
      <c r="O208" s="168"/>
      <c r="P208" s="168"/>
      <c r="Q208" s="168"/>
      <c r="R208" s="168"/>
      <c r="S208" s="168"/>
    </row>
    <row r="209" spans="1:19">
      <c r="A209" s="335" t="s">
        <v>175</v>
      </c>
      <c r="B209" s="335"/>
      <c r="C209" s="335"/>
      <c r="D209" s="335"/>
      <c r="E209" s="335"/>
      <c r="F209" s="335"/>
      <c r="G209" s="335"/>
      <c r="H209" s="335"/>
      <c r="I209" s="335"/>
      <c r="K209" s="168"/>
      <c r="L209" s="168"/>
      <c r="M209" s="168"/>
      <c r="N209" s="168"/>
      <c r="O209" s="168"/>
      <c r="P209" s="168"/>
      <c r="Q209" s="168"/>
      <c r="R209" s="168"/>
      <c r="S209" s="168"/>
    </row>
    <row r="210" spans="1:19">
      <c r="A210" s="335"/>
      <c r="B210" s="335"/>
      <c r="C210" s="335"/>
      <c r="D210" s="335"/>
      <c r="E210" s="335"/>
      <c r="F210" s="335"/>
      <c r="G210" s="335"/>
      <c r="H210" s="335"/>
      <c r="I210" s="335"/>
      <c r="K210" s="168"/>
      <c r="L210" s="168"/>
      <c r="M210" s="168"/>
      <c r="N210" s="168"/>
      <c r="O210" s="168"/>
      <c r="P210" s="168"/>
      <c r="Q210" s="168"/>
      <c r="R210" s="168"/>
      <c r="S210" s="168"/>
    </row>
    <row r="211" spans="1:19">
      <c r="A211" s="335"/>
      <c r="B211" s="335"/>
      <c r="C211" s="335"/>
      <c r="D211" s="335"/>
      <c r="E211" s="335"/>
      <c r="F211" s="335"/>
      <c r="G211" s="335"/>
      <c r="H211" s="335"/>
      <c r="I211" s="335"/>
      <c r="K211" s="168"/>
      <c r="L211" s="168"/>
      <c r="M211" s="168"/>
      <c r="N211" s="168"/>
      <c r="O211" s="168"/>
      <c r="P211" s="168"/>
      <c r="Q211" s="168"/>
      <c r="R211" s="168"/>
      <c r="S211" s="168"/>
    </row>
    <row r="212" spans="1:19">
      <c r="A212" s="335"/>
      <c r="B212" s="335"/>
      <c r="C212" s="335"/>
      <c r="D212" s="335"/>
      <c r="E212" s="335"/>
      <c r="F212" s="335"/>
      <c r="G212" s="335"/>
      <c r="H212" s="335"/>
      <c r="I212" s="335"/>
      <c r="K212" s="168"/>
      <c r="L212" s="168"/>
      <c r="M212" s="168"/>
      <c r="N212" s="168"/>
      <c r="O212" s="168"/>
      <c r="P212" s="168"/>
      <c r="Q212" s="168"/>
      <c r="R212" s="168"/>
      <c r="S212" s="168"/>
    </row>
    <row r="213" spans="1:19">
      <c r="A213" s="335"/>
      <c r="B213" s="335"/>
      <c r="C213" s="335"/>
      <c r="D213" s="335"/>
      <c r="E213" s="335"/>
      <c r="F213" s="335"/>
      <c r="G213" s="335"/>
      <c r="H213" s="335"/>
      <c r="I213" s="335"/>
      <c r="K213" s="168"/>
      <c r="L213" s="168"/>
      <c r="M213" s="168"/>
      <c r="N213" s="168"/>
      <c r="O213" s="168"/>
      <c r="P213" s="168"/>
      <c r="Q213" s="168"/>
      <c r="R213" s="168"/>
      <c r="S213" s="168"/>
    </row>
    <row r="214" spans="1:19">
      <c r="A214" s="335"/>
      <c r="B214" s="335"/>
      <c r="C214" s="335"/>
      <c r="D214" s="335"/>
      <c r="E214" s="335"/>
      <c r="F214" s="335"/>
      <c r="G214" s="335"/>
      <c r="H214" s="335"/>
      <c r="I214" s="335"/>
      <c r="K214" s="168"/>
      <c r="L214" s="168"/>
      <c r="M214" s="168"/>
      <c r="N214" s="168"/>
      <c r="O214" s="168"/>
      <c r="P214" s="168"/>
      <c r="Q214" s="168"/>
      <c r="R214" s="168"/>
      <c r="S214" s="168"/>
    </row>
    <row r="215" spans="1:19">
      <c r="I215" s="278"/>
      <c r="K215" s="168"/>
      <c r="L215" s="168"/>
      <c r="M215" s="168"/>
      <c r="N215" s="168"/>
      <c r="O215" s="168"/>
      <c r="P215" s="168"/>
      <c r="Q215" s="168"/>
      <c r="R215" s="168"/>
      <c r="S215" s="168"/>
    </row>
    <row r="216" spans="1:19">
      <c r="A216" s="307" t="s">
        <v>3</v>
      </c>
      <c r="B216" s="303">
        <v>0</v>
      </c>
      <c r="C216" s="303">
        <f>B216+1</f>
        <v>1</v>
      </c>
      <c r="D216" s="303">
        <f>C216+1</f>
        <v>2</v>
      </c>
      <c r="E216" s="303">
        <f>D216+1</f>
        <v>3</v>
      </c>
      <c r="F216" s="303">
        <f t="shared" ref="F216:G216" si="2">E216+1</f>
        <v>4</v>
      </c>
      <c r="G216" s="303">
        <f t="shared" si="2"/>
        <v>5</v>
      </c>
      <c r="H216" s="303" t="s">
        <v>163</v>
      </c>
      <c r="I216" s="278"/>
      <c r="K216" s="168"/>
      <c r="L216" s="168"/>
      <c r="M216" s="168"/>
      <c r="N216" s="168"/>
      <c r="O216" s="168"/>
      <c r="P216" s="168"/>
      <c r="Q216" s="168"/>
      <c r="R216" s="168"/>
      <c r="S216" s="168"/>
    </row>
    <row r="217" spans="1:19" ht="14.25">
      <c r="A217" s="320" t="s">
        <v>101</v>
      </c>
      <c r="B217" s="321"/>
      <c r="C217" s="306" t="s">
        <v>165</v>
      </c>
      <c r="D217" s="306" t="s">
        <v>166</v>
      </c>
      <c r="E217" s="306" t="s">
        <v>164</v>
      </c>
      <c r="F217" s="306"/>
      <c r="G217" s="306"/>
      <c r="H217" s="306"/>
      <c r="I217" s="278"/>
      <c r="K217" s="168"/>
      <c r="L217" s="168"/>
      <c r="M217" s="168"/>
      <c r="N217" s="168"/>
      <c r="O217" s="168"/>
      <c r="P217" s="168"/>
      <c r="Q217" s="168"/>
      <c r="R217" s="168"/>
      <c r="S217" s="168"/>
    </row>
    <row r="218" spans="1:19">
      <c r="A218" s="317"/>
      <c r="B218" s="311" t="s">
        <v>176</v>
      </c>
      <c r="C218" s="318" t="s">
        <v>169</v>
      </c>
      <c r="D218" s="306" t="s">
        <v>169</v>
      </c>
      <c r="E218" s="306" t="s">
        <v>169</v>
      </c>
      <c r="F218" s="306"/>
      <c r="G218" s="306"/>
      <c r="H218" s="306"/>
      <c r="I218" s="278"/>
      <c r="K218" s="168"/>
      <c r="L218" s="168"/>
      <c r="M218" s="168"/>
      <c r="N218" s="168"/>
      <c r="O218" s="168"/>
      <c r="P218" s="168"/>
      <c r="Q218" s="168"/>
      <c r="R218" s="168"/>
      <c r="S218" s="168"/>
    </row>
    <row r="219" spans="1:19" ht="14.25">
      <c r="A219" s="322"/>
      <c r="B219" s="323"/>
      <c r="C219" s="306"/>
      <c r="D219" s="306"/>
      <c r="E219" s="306"/>
      <c r="F219" s="306" t="s">
        <v>160</v>
      </c>
      <c r="G219" s="306" t="s">
        <v>161</v>
      </c>
      <c r="H219" s="306" t="s">
        <v>162</v>
      </c>
      <c r="I219" s="278"/>
      <c r="K219" s="168"/>
      <c r="L219" s="168"/>
      <c r="M219" s="168"/>
      <c r="N219" s="168"/>
      <c r="O219" s="168"/>
      <c r="P219" s="168"/>
      <c r="Q219" s="168"/>
      <c r="R219" s="168"/>
      <c r="S219" s="168"/>
    </row>
    <row r="220" spans="1:19" ht="14.25">
      <c r="A220" s="322"/>
      <c r="B220" s="323"/>
      <c r="C220" s="306"/>
      <c r="D220" s="306"/>
      <c r="E220" s="306" t="s">
        <v>171</v>
      </c>
      <c r="F220" s="306" t="s">
        <v>169</v>
      </c>
      <c r="G220" s="306" t="s">
        <v>169</v>
      </c>
      <c r="H220" s="306" t="s">
        <v>169</v>
      </c>
      <c r="I220" s="278"/>
      <c r="K220" s="168"/>
      <c r="L220" s="168"/>
      <c r="M220" s="168"/>
      <c r="N220" s="168"/>
      <c r="O220" s="168"/>
      <c r="P220" s="168"/>
      <c r="Q220" s="168"/>
      <c r="R220" s="168"/>
      <c r="S220" s="168"/>
    </row>
    <row r="221" spans="1:19" ht="28.15" customHeight="1">
      <c r="A221" s="382" t="s">
        <v>177</v>
      </c>
      <c r="B221" s="383"/>
      <c r="C221" s="319" t="s">
        <v>169</v>
      </c>
      <c r="D221" s="312" t="s">
        <v>169</v>
      </c>
      <c r="E221" s="312" t="s">
        <v>169</v>
      </c>
      <c r="F221" s="306"/>
      <c r="G221" s="306"/>
      <c r="H221" s="306"/>
      <c r="I221" s="278"/>
      <c r="K221" s="168"/>
      <c r="L221" s="168"/>
      <c r="M221" s="168"/>
      <c r="N221" s="168"/>
      <c r="O221" s="168"/>
      <c r="P221" s="168"/>
      <c r="Q221" s="168"/>
      <c r="R221" s="168"/>
      <c r="S221" s="168"/>
    </row>
    <row r="222" spans="1:19">
      <c r="A222" s="278"/>
      <c r="B222" s="278"/>
      <c r="C222" s="278"/>
      <c r="D222" s="278"/>
      <c r="E222" s="278"/>
      <c r="F222" s="278"/>
      <c r="G222" s="278"/>
      <c r="H222" s="278"/>
      <c r="I222" s="278"/>
      <c r="K222" s="168"/>
      <c r="L222" s="168"/>
      <c r="M222" s="168"/>
      <c r="N222" s="168"/>
      <c r="O222" s="168"/>
      <c r="P222" s="168"/>
      <c r="Q222" s="168"/>
      <c r="R222" s="168"/>
      <c r="S222" s="168"/>
    </row>
    <row r="223" spans="1:19" s="210" customFormat="1" ht="13.5" thickBot="1"/>
    <row r="224" spans="1:19" s="210" customFormat="1" ht="15" thickBot="1">
      <c r="A224" s="147" t="s">
        <v>182</v>
      </c>
      <c r="B224" s="107"/>
      <c r="C224" s="107"/>
      <c r="D224" s="107"/>
      <c r="E224" s="107"/>
      <c r="F224" s="107"/>
      <c r="G224" s="148"/>
      <c r="H224" s="95"/>
      <c r="I224" s="95"/>
      <c r="J224"/>
    </row>
    <row r="225" spans="1:10" s="210" customFormat="1" ht="13.5" thickBot="1">
      <c r="A225" s="211" t="s">
        <v>53</v>
      </c>
      <c r="B225" s="107"/>
      <c r="C225" s="92"/>
      <c r="D225" s="92"/>
      <c r="E225" s="92"/>
      <c r="F225" s="92"/>
      <c r="G225" s="104"/>
      <c r="H225" s="95"/>
      <c r="I225" s="95"/>
      <c r="J225"/>
    </row>
    <row r="226" spans="1:10" s="210" customFormat="1" ht="15" thickBot="1">
      <c r="A226" s="96" t="s">
        <v>108</v>
      </c>
      <c r="B226" s="212">
        <v>0.05</v>
      </c>
      <c r="C226" s="98"/>
      <c r="D226" s="98"/>
      <c r="E226" s="98"/>
      <c r="F226" s="98"/>
      <c r="G226" s="105"/>
      <c r="H226" s="95"/>
      <c r="I226" s="95"/>
      <c r="J226"/>
    </row>
    <row r="227" spans="1:10" s="210" customFormat="1" ht="13.5" thickBot="1">
      <c r="A227" s="97" t="s">
        <v>109</v>
      </c>
      <c r="B227" s="213">
        <v>0.11</v>
      </c>
      <c r="C227" s="386" t="s">
        <v>110</v>
      </c>
      <c r="D227" s="387"/>
      <c r="E227" s="387"/>
      <c r="F227" s="388"/>
      <c r="G227" s="115"/>
      <c r="H227" s="95"/>
      <c r="I227" s="95"/>
      <c r="J227"/>
    </row>
    <row r="228" spans="1:10" s="210" customFormat="1" ht="13.5" thickBot="1">
      <c r="A228" s="214" t="s">
        <v>3</v>
      </c>
      <c r="B228" s="215">
        <v>0</v>
      </c>
      <c r="C228" s="215">
        <f>B228+1</f>
        <v>1</v>
      </c>
      <c r="D228" s="215">
        <f>C228+1</f>
        <v>2</v>
      </c>
      <c r="E228" s="215">
        <f>D228+1</f>
        <v>3</v>
      </c>
      <c r="F228" s="215">
        <f>E228+1</f>
        <v>4</v>
      </c>
      <c r="G228" s="238"/>
      <c r="H228" s="95"/>
      <c r="I228" s="95"/>
      <c r="J228"/>
    </row>
    <row r="229" spans="1:10" s="210" customFormat="1" ht="13.5" thickBot="1">
      <c r="A229" s="216" t="s">
        <v>101</v>
      </c>
      <c r="B229" s="217"/>
      <c r="C229" s="218">
        <v>-10</v>
      </c>
      <c r="D229" s="218">
        <v>20</v>
      </c>
      <c r="E229" s="219">
        <v>35</v>
      </c>
      <c r="F229" s="220"/>
      <c r="G229" s="105"/>
      <c r="H229" s="95"/>
      <c r="I229"/>
    </row>
    <row r="230" spans="1:10" s="210" customFormat="1" ht="14.25">
      <c r="A230" s="221"/>
      <c r="B230" s="122"/>
      <c r="C230" s="150" t="s">
        <v>81</v>
      </c>
      <c r="D230" s="150" t="s">
        <v>81</v>
      </c>
      <c r="E230" s="150" t="s">
        <v>81</v>
      </c>
      <c r="F230" s="220"/>
      <c r="G230" s="105"/>
      <c r="H230" s="95"/>
      <c r="I230"/>
    </row>
    <row r="231" spans="1:10" s="210" customFormat="1" ht="14.25">
      <c r="A231" s="221"/>
      <c r="B231" s="122"/>
      <c r="C231" s="222" t="s">
        <v>122</v>
      </c>
      <c r="D231" s="222" t="s">
        <v>123</v>
      </c>
      <c r="E231" s="222" t="s">
        <v>124</v>
      </c>
      <c r="F231" s="220"/>
      <c r="G231" s="105"/>
      <c r="H231" s="95"/>
      <c r="I231"/>
    </row>
    <row r="232" spans="1:10" s="210" customFormat="1" ht="14.25">
      <c r="A232" s="221"/>
      <c r="B232" s="122"/>
      <c r="C232" s="126" t="s">
        <v>73</v>
      </c>
      <c r="D232" s="126" t="s">
        <v>73</v>
      </c>
      <c r="E232" s="126" t="s">
        <v>73</v>
      </c>
      <c r="F232" s="223"/>
      <c r="G232" s="224"/>
      <c r="H232" s="95"/>
      <c r="I232"/>
    </row>
    <row r="233" spans="1:10" s="210" customFormat="1" ht="15">
      <c r="A233" s="221"/>
      <c r="B233" s="122"/>
      <c r="C233" s="225" t="s">
        <v>111</v>
      </c>
      <c r="D233" s="225" t="s">
        <v>112</v>
      </c>
      <c r="E233" s="225" t="s">
        <v>113</v>
      </c>
      <c r="F233" s="389"/>
      <c r="G233" s="390"/>
      <c r="H233" s="95"/>
      <c r="I233"/>
    </row>
    <row r="234" spans="1:10" s="210" customFormat="1" ht="24" customHeight="1" thickBot="1">
      <c r="A234" s="93"/>
      <c r="B234" s="98"/>
      <c r="C234" s="98"/>
      <c r="D234" s="98"/>
      <c r="E234" s="98"/>
      <c r="F234" s="380" t="s">
        <v>119</v>
      </c>
      <c r="G234" s="381"/>
      <c r="H234" s="95"/>
      <c r="I234"/>
    </row>
    <row r="235" spans="1:10" s="210" customFormat="1" ht="17.25">
      <c r="A235" s="128"/>
      <c r="B235" s="98"/>
      <c r="C235" s="98"/>
      <c r="D235" s="98"/>
      <c r="E235" s="98"/>
      <c r="F235" s="375" t="s">
        <v>120</v>
      </c>
      <c r="G235" s="376"/>
      <c r="H235" s="95"/>
      <c r="I235"/>
    </row>
    <row r="236" spans="1:10" s="210" customFormat="1" ht="14.25">
      <c r="A236" s="373" t="s">
        <v>114</v>
      </c>
      <c r="B236" s="226">
        <f>C229/(1+B227)^C228</f>
        <v>-9.0090090090090076</v>
      </c>
      <c r="C236" s="130"/>
      <c r="D236" s="130"/>
      <c r="E236" s="130"/>
      <c r="F236" s="377" t="s">
        <v>115</v>
      </c>
      <c r="G236" s="378"/>
      <c r="H236" s="95"/>
      <c r="I236"/>
    </row>
    <row r="237" spans="1:10" s="210" customFormat="1" ht="18" customHeight="1" thickBot="1">
      <c r="A237" s="373"/>
      <c r="B237" s="226">
        <f>D229/(1+B227)^D228</f>
        <v>16.232448664881094</v>
      </c>
      <c r="C237" s="98"/>
      <c r="D237" s="98"/>
      <c r="E237" s="98"/>
      <c r="F237" s="384" t="s">
        <v>116</v>
      </c>
      <c r="G237" s="385"/>
      <c r="H237" s="95"/>
      <c r="I237"/>
    </row>
    <row r="238" spans="1:10" s="210" customFormat="1" ht="13.5" thickBot="1">
      <c r="A238" s="373"/>
      <c r="B238" s="226">
        <f>E229/(1+B227)^E228</f>
        <v>25.591698345533256</v>
      </c>
      <c r="C238" s="98"/>
      <c r="D238" s="98"/>
      <c r="E238" s="98"/>
      <c r="F238" s="98"/>
      <c r="G238" s="131"/>
      <c r="H238" s="95"/>
      <c r="I238"/>
    </row>
    <row r="239" spans="1:10" s="210" customFormat="1" ht="13.5" thickBot="1">
      <c r="A239" s="227" t="s">
        <v>117</v>
      </c>
      <c r="B239" s="300"/>
      <c r="C239" s="130"/>
      <c r="D239" s="130"/>
      <c r="E239" s="300"/>
      <c r="F239" s="130"/>
      <c r="G239" s="237" t="s">
        <v>147</v>
      </c>
      <c r="I239" s="228"/>
      <c r="J239"/>
    </row>
    <row r="240" spans="1:10" s="210" customFormat="1" ht="15.75" thickBot="1">
      <c r="A240" s="136"/>
      <c r="B240" s="137"/>
      <c r="C240" s="130"/>
      <c r="D240" s="130"/>
      <c r="E240" s="229" t="s">
        <v>102</v>
      </c>
      <c r="F240" s="130"/>
      <c r="G240" s="300"/>
      <c r="I240" s="228"/>
      <c r="J240"/>
    </row>
    <row r="241" spans="1:19" s="210" customFormat="1" ht="26.25" customHeight="1" thickBot="1">
      <c r="A241" s="230" t="s">
        <v>118</v>
      </c>
      <c r="B241" s="231" t="s">
        <v>147</v>
      </c>
      <c r="C241" s="232"/>
      <c r="D241" s="232"/>
      <c r="E241" s="233" t="s">
        <v>121</v>
      </c>
      <c r="F241" s="232"/>
      <c r="G241" s="234">
        <f>(B227-B226)</f>
        <v>0.06</v>
      </c>
      <c r="I241" s="228"/>
      <c r="J241"/>
    </row>
    <row r="242" spans="1:19" s="210" customFormat="1">
      <c r="A242" s="235"/>
      <c r="B242" s="95"/>
      <c r="C242" s="95"/>
      <c r="D242" s="236"/>
      <c r="E242" s="95"/>
      <c r="F242" s="95"/>
      <c r="G242" s="95"/>
      <c r="H242" s="95"/>
      <c r="J242"/>
    </row>
    <row r="243" spans="1:19">
      <c r="K243" s="168"/>
      <c r="L243" s="168"/>
      <c r="M243" s="168"/>
      <c r="N243" s="168"/>
      <c r="O243" s="168"/>
      <c r="P243" s="168"/>
      <c r="Q243" s="168"/>
      <c r="R243" s="168"/>
      <c r="S243" s="168"/>
    </row>
    <row r="244" spans="1:19">
      <c r="A244" s="334" t="s">
        <v>103</v>
      </c>
      <c r="B244" s="334"/>
      <c r="C244" s="334"/>
      <c r="D244" s="334"/>
      <c r="E244" s="334"/>
      <c r="F244" s="334"/>
      <c r="G244" s="334"/>
      <c r="H244" s="334"/>
      <c r="I244" s="334"/>
      <c r="J244" s="239"/>
      <c r="K244" s="239"/>
      <c r="L244" s="239"/>
      <c r="M244" s="239"/>
      <c r="N244" s="239"/>
      <c r="O244" s="239"/>
      <c r="P244" s="239"/>
      <c r="Q244" s="239"/>
      <c r="R244" s="239"/>
      <c r="S244" s="168"/>
    </row>
    <row r="245" spans="1:19">
      <c r="A245" s="239"/>
      <c r="B245" s="239"/>
      <c r="C245" s="239"/>
      <c r="D245" s="239"/>
      <c r="E245" s="239"/>
      <c r="F245" s="239"/>
      <c r="G245" s="239"/>
      <c r="H245" s="239"/>
      <c r="I245" s="239"/>
      <c r="J245" s="239"/>
      <c r="K245" s="239"/>
      <c r="L245" s="239"/>
      <c r="M245" s="239"/>
      <c r="N245" s="239"/>
      <c r="O245" s="239"/>
      <c r="P245" s="239"/>
      <c r="Q245" s="239"/>
      <c r="R245" s="239"/>
      <c r="S245" s="168"/>
    </row>
    <row r="246" spans="1:19" ht="13.5" thickBot="1">
      <c r="A246" s="240"/>
      <c r="B246" s="240"/>
      <c r="C246" s="241"/>
      <c r="D246" s="242"/>
      <c r="E246" s="242"/>
      <c r="F246" s="242"/>
      <c r="G246" s="239"/>
      <c r="H246" s="239"/>
      <c r="I246" s="239"/>
      <c r="J246" s="239"/>
      <c r="K246" s="239"/>
      <c r="L246" s="239"/>
      <c r="M246" s="239"/>
      <c r="N246" s="239"/>
      <c r="O246" s="239"/>
      <c r="P246" s="239"/>
      <c r="Q246" s="239"/>
      <c r="R246" s="239"/>
    </row>
    <row r="247" spans="1:19" ht="27.75" customHeight="1" thickBot="1">
      <c r="A247" s="339" t="s">
        <v>183</v>
      </c>
      <c r="B247" s="340"/>
      <c r="C247" s="340"/>
      <c r="D247" s="340"/>
      <c r="E247" s="341"/>
      <c r="F247" s="244"/>
      <c r="G247" s="239"/>
      <c r="H247" s="239"/>
      <c r="I247" s="239"/>
      <c r="J247" s="239"/>
      <c r="K247" s="239"/>
      <c r="L247" s="239"/>
      <c r="M247" s="239"/>
      <c r="N247" s="239"/>
      <c r="O247" s="239"/>
      <c r="P247" s="239"/>
      <c r="Q247" s="239"/>
      <c r="R247" s="239"/>
    </row>
    <row r="248" spans="1:19" ht="13.5" thickBot="1">
      <c r="A248" s="211" t="s">
        <v>53</v>
      </c>
      <c r="B248" s="107"/>
      <c r="C248" s="107"/>
      <c r="D248" s="107"/>
      <c r="E248" s="104"/>
      <c r="F248" s="95"/>
      <c r="G248" s="239"/>
      <c r="H248" s="239"/>
      <c r="I248" s="239"/>
      <c r="J248" s="239"/>
      <c r="K248" s="239"/>
      <c r="L248" s="239"/>
      <c r="M248" s="239"/>
      <c r="N248" s="239"/>
      <c r="O248" s="239"/>
      <c r="P248" s="239"/>
      <c r="Q248" s="239"/>
      <c r="R248" s="239"/>
    </row>
    <row r="249" spans="1:19">
      <c r="A249" s="245"/>
      <c r="B249" s="246"/>
      <c r="C249" s="246"/>
      <c r="D249" s="247" t="s">
        <v>125</v>
      </c>
      <c r="E249" s="248" t="str">
        <f>B241</f>
        <v/>
      </c>
      <c r="F249" s="249"/>
      <c r="G249" s="239"/>
      <c r="H249" s="239"/>
      <c r="I249" s="239"/>
      <c r="J249" s="239"/>
      <c r="K249" s="239"/>
      <c r="L249" s="239"/>
      <c r="M249" s="239"/>
      <c r="N249" s="239"/>
      <c r="O249" s="239"/>
      <c r="P249" s="239"/>
      <c r="Q249" s="239"/>
      <c r="R249" s="239"/>
    </row>
    <row r="250" spans="1:19">
      <c r="A250" s="245"/>
      <c r="B250" s="246"/>
      <c r="C250" s="246"/>
      <c r="D250" s="247" t="s">
        <v>126</v>
      </c>
      <c r="E250" s="248">
        <f>C86</f>
        <v>100</v>
      </c>
      <c r="F250" s="249"/>
      <c r="G250" s="239"/>
      <c r="H250" s="239"/>
      <c r="I250" s="239"/>
      <c r="J250" s="239"/>
      <c r="K250" s="239"/>
      <c r="L250" s="239"/>
      <c r="M250" s="239"/>
      <c r="N250" s="239"/>
      <c r="O250" s="239"/>
      <c r="P250" s="239"/>
      <c r="Q250" s="239"/>
      <c r="R250" s="239"/>
    </row>
    <row r="251" spans="1:19">
      <c r="A251" s="245"/>
      <c r="B251" s="246"/>
      <c r="C251" s="246"/>
      <c r="D251" s="247" t="s">
        <v>127</v>
      </c>
      <c r="E251" s="248">
        <f>C87</f>
        <v>200</v>
      </c>
      <c r="F251" s="249"/>
      <c r="G251" s="239"/>
      <c r="H251" s="239"/>
      <c r="I251" s="239"/>
      <c r="J251" s="239"/>
      <c r="K251" s="239"/>
      <c r="L251" s="239"/>
      <c r="M251" s="239"/>
      <c r="N251" s="239"/>
      <c r="O251" s="239"/>
      <c r="P251" s="239"/>
      <c r="Q251" s="239"/>
      <c r="R251" s="239"/>
    </row>
    <row r="252" spans="1:19">
      <c r="A252" s="245"/>
      <c r="B252" s="246"/>
      <c r="C252" s="246"/>
      <c r="D252" s="247" t="s">
        <v>128</v>
      </c>
      <c r="E252" s="248">
        <f>C88</f>
        <v>50</v>
      </c>
      <c r="F252" s="249"/>
      <c r="G252" s="239"/>
      <c r="H252" s="239"/>
      <c r="I252" s="239"/>
      <c r="J252" s="239"/>
      <c r="K252" s="239"/>
      <c r="L252" s="239"/>
      <c r="M252" s="239"/>
      <c r="N252" s="239"/>
      <c r="O252" s="239"/>
      <c r="P252" s="239"/>
      <c r="Q252" s="239"/>
      <c r="R252" s="239"/>
    </row>
    <row r="253" spans="1:19" ht="13.5" thickBot="1">
      <c r="A253" s="250"/>
      <c r="B253" s="251"/>
      <c r="C253" s="251"/>
      <c r="D253" s="252" t="s">
        <v>129</v>
      </c>
      <c r="E253" s="253">
        <f>C89</f>
        <v>10</v>
      </c>
      <c r="F253" s="249"/>
      <c r="G253" s="239"/>
      <c r="H253" s="239"/>
      <c r="I253" s="239"/>
      <c r="J253" s="239"/>
      <c r="K253" s="239"/>
      <c r="L253" s="239"/>
      <c r="M253" s="239"/>
      <c r="N253" s="239"/>
      <c r="O253" s="239"/>
      <c r="P253" s="239"/>
      <c r="Q253" s="239"/>
      <c r="R253" s="239"/>
    </row>
    <row r="254" spans="1:19" ht="13.5" thickBot="1">
      <c r="A254" s="254" t="s">
        <v>130</v>
      </c>
      <c r="B254" s="255"/>
      <c r="C254" s="255"/>
      <c r="D254" s="256"/>
      <c r="E254" s="257"/>
      <c r="F254" s="249"/>
      <c r="G254" s="239"/>
      <c r="H254" s="239"/>
      <c r="I254" s="239"/>
      <c r="J254" s="239"/>
      <c r="K254" s="239"/>
      <c r="L254" s="239"/>
      <c r="M254" s="239"/>
      <c r="N254" s="239"/>
      <c r="O254" s="239"/>
      <c r="P254" s="239"/>
      <c r="Q254" s="239"/>
      <c r="R254" s="239"/>
    </row>
    <row r="255" spans="1:19">
      <c r="A255" s="245"/>
      <c r="B255" s="246"/>
      <c r="C255" s="246"/>
      <c r="D255" s="247" t="s">
        <v>131</v>
      </c>
      <c r="E255" s="258" t="str">
        <f>E249</f>
        <v/>
      </c>
      <c r="F255" s="249"/>
      <c r="G255" s="239"/>
      <c r="H255" s="239"/>
      <c r="I255" s="239"/>
      <c r="J255" s="239"/>
      <c r="K255" s="239"/>
      <c r="L255" s="239"/>
      <c r="M255" s="239"/>
      <c r="N255" s="239"/>
      <c r="O255" s="239"/>
      <c r="P255" s="239"/>
      <c r="Q255" s="239"/>
      <c r="R255" s="239"/>
    </row>
    <row r="256" spans="1:19" ht="15.75">
      <c r="A256" s="245"/>
      <c r="B256" s="246"/>
      <c r="C256" s="246"/>
      <c r="D256" s="259" t="s">
        <v>132</v>
      </c>
      <c r="E256" s="260">
        <f>E250</f>
        <v>100</v>
      </c>
      <c r="F256" s="249"/>
      <c r="G256" s="239"/>
      <c r="H256" s="239"/>
      <c r="I256" s="239"/>
      <c r="J256" s="239"/>
      <c r="K256" s="239"/>
      <c r="L256" s="239"/>
      <c r="M256" s="239"/>
      <c r="N256" s="239"/>
      <c r="O256" s="239"/>
      <c r="P256" s="239"/>
      <c r="Q256" s="239"/>
      <c r="R256" s="239"/>
    </row>
    <row r="257" spans="1:18">
      <c r="A257" s="245"/>
      <c r="B257" s="246"/>
      <c r="C257" s="246"/>
      <c r="D257" s="247" t="s">
        <v>133</v>
      </c>
      <c r="E257" s="261" t="e">
        <f>E255+E256</f>
        <v>#VALUE!</v>
      </c>
      <c r="F257" s="249"/>
      <c r="G257" s="239"/>
      <c r="H257" s="239"/>
      <c r="I257" s="239"/>
      <c r="J257" s="239"/>
      <c r="K257" s="239"/>
      <c r="L257" s="239"/>
      <c r="M257" s="239"/>
      <c r="N257" s="239"/>
      <c r="O257" s="239"/>
      <c r="P257" s="239"/>
      <c r="Q257" s="239"/>
      <c r="R257" s="239"/>
    </row>
    <row r="258" spans="1:18" ht="15.75">
      <c r="A258" s="245"/>
      <c r="B258" s="246"/>
      <c r="C258" s="246"/>
      <c r="D258" s="262" t="s">
        <v>134</v>
      </c>
      <c r="E258" s="263">
        <f>E251</f>
        <v>200</v>
      </c>
      <c r="F258" s="249"/>
      <c r="G258" s="239"/>
      <c r="H258" s="239"/>
      <c r="I258" s="239"/>
      <c r="J258" s="239"/>
      <c r="K258" s="239"/>
      <c r="L258" s="239"/>
      <c r="M258" s="239"/>
      <c r="N258" s="239"/>
      <c r="O258" s="239"/>
      <c r="P258" s="239"/>
      <c r="Q258" s="239"/>
      <c r="R258" s="239"/>
    </row>
    <row r="259" spans="1:18" ht="15.75">
      <c r="A259" s="245"/>
      <c r="B259" s="246"/>
      <c r="C259" s="246"/>
      <c r="D259" s="259" t="s">
        <v>135</v>
      </c>
      <c r="E259" s="260">
        <f>E252</f>
        <v>50</v>
      </c>
      <c r="F259" s="249"/>
      <c r="G259" s="239"/>
      <c r="H259" s="239"/>
      <c r="I259" s="239"/>
      <c r="J259" s="239"/>
      <c r="K259" s="239"/>
      <c r="L259" s="239"/>
      <c r="M259" s="239"/>
      <c r="N259" s="239"/>
      <c r="O259" s="239"/>
      <c r="P259" s="239"/>
      <c r="Q259" s="239"/>
      <c r="R259" s="239"/>
    </row>
    <row r="260" spans="1:18">
      <c r="A260" s="245"/>
      <c r="B260" s="246"/>
      <c r="C260" s="246"/>
      <c r="D260" s="247" t="s">
        <v>136</v>
      </c>
      <c r="E260" s="261" t="e">
        <f>E257-E258-E259</f>
        <v>#VALUE!</v>
      </c>
      <c r="F260" s="249"/>
      <c r="G260" s="239"/>
      <c r="H260" s="239"/>
      <c r="I260" s="239"/>
      <c r="J260" s="239"/>
      <c r="K260" s="239"/>
      <c r="L260" s="239"/>
      <c r="M260" s="239"/>
      <c r="N260" s="239"/>
      <c r="O260" s="239"/>
      <c r="P260" s="239"/>
      <c r="Q260" s="239"/>
      <c r="R260" s="239"/>
    </row>
    <row r="261" spans="1:18" ht="16.5" thickBot="1">
      <c r="A261" s="93"/>
      <c r="B261" s="246"/>
      <c r="C261" s="246"/>
      <c r="D261" s="264" t="s">
        <v>137</v>
      </c>
      <c r="E261" s="265">
        <f>E253</f>
        <v>10</v>
      </c>
      <c r="F261" s="249"/>
      <c r="G261" s="239"/>
      <c r="H261" s="239"/>
      <c r="I261" s="239"/>
      <c r="J261" s="239"/>
      <c r="K261" s="239"/>
      <c r="L261" s="239"/>
      <c r="M261" s="239"/>
      <c r="N261" s="239"/>
      <c r="O261" s="239"/>
      <c r="P261" s="239"/>
      <c r="Q261" s="239"/>
      <c r="R261" s="239"/>
    </row>
    <row r="262" spans="1:18" ht="15" thickBot="1">
      <c r="A262" s="266"/>
      <c r="B262" s="267"/>
      <c r="C262" s="267"/>
      <c r="D262" s="268" t="s">
        <v>138</v>
      </c>
      <c r="E262" s="269" t="s">
        <v>147</v>
      </c>
      <c r="F262" s="249"/>
      <c r="G262" s="239"/>
      <c r="H262" s="239"/>
      <c r="I262" s="239"/>
      <c r="J262" s="239"/>
      <c r="K262" s="239"/>
      <c r="L262" s="239"/>
      <c r="M262" s="239"/>
      <c r="N262" s="239"/>
      <c r="O262" s="239"/>
      <c r="P262" s="239"/>
      <c r="Q262" s="239"/>
      <c r="R262" s="239"/>
    </row>
    <row r="263" spans="1:18">
      <c r="A263" s="270"/>
      <c r="B263" s="270"/>
      <c r="C263" s="271"/>
      <c r="D263" s="243"/>
      <c r="E263" s="243"/>
      <c r="F263" s="243"/>
      <c r="G263" s="239"/>
      <c r="H263" s="239"/>
      <c r="I263" s="239"/>
      <c r="J263" s="239"/>
      <c r="K263" s="239"/>
      <c r="L263" s="239"/>
      <c r="M263" s="239"/>
      <c r="N263" s="239"/>
      <c r="O263" s="239"/>
      <c r="P263" s="239"/>
      <c r="Q263" s="239"/>
      <c r="R263" s="239"/>
    </row>
    <row r="265" spans="1:18">
      <c r="A265" s="6"/>
    </row>
    <row r="266" spans="1:18">
      <c r="A266" s="6"/>
    </row>
    <row r="267" spans="1:18">
      <c r="A267" s="277"/>
      <c r="B267" s="277"/>
      <c r="C267" s="277"/>
      <c r="D267" s="277"/>
      <c r="E267" s="277"/>
      <c r="F267" s="277"/>
      <c r="G267" s="277"/>
      <c r="H267" s="277"/>
      <c r="I267" s="277"/>
      <c r="J267" s="6"/>
    </row>
    <row r="268" spans="1:18">
      <c r="A268" s="11"/>
      <c r="B268" s="11"/>
      <c r="C268" s="11"/>
      <c r="D268" s="11"/>
      <c r="E268" s="11"/>
      <c r="F268" s="11"/>
      <c r="G268" s="11"/>
      <c r="H268" s="11"/>
      <c r="I268" s="11"/>
      <c r="J268" s="6"/>
    </row>
    <row r="269" spans="1:18">
      <c r="A269" s="334" t="s">
        <v>199</v>
      </c>
      <c r="B269" s="358"/>
      <c r="C269" s="358"/>
      <c r="D269" s="358"/>
      <c r="E269" s="358"/>
      <c r="F269" s="358"/>
      <c r="G269" s="358"/>
      <c r="H269" s="358"/>
      <c r="I269" s="358"/>
      <c r="J269" s="6"/>
    </row>
    <row r="270" spans="1:18">
      <c r="A270" s="13"/>
      <c r="B270" s="11"/>
      <c r="C270" s="11"/>
      <c r="D270" s="11"/>
      <c r="E270" s="11"/>
      <c r="F270" s="11"/>
      <c r="G270" s="11"/>
      <c r="H270" s="11"/>
      <c r="I270" s="11"/>
      <c r="J270" s="6"/>
    </row>
    <row r="271" spans="1:18">
      <c r="A271" s="399" t="s">
        <v>19</v>
      </c>
      <c r="B271" s="400"/>
      <c r="C271" s="400"/>
      <c r="D271" s="400"/>
      <c r="E271" s="400"/>
      <c r="F271" s="400"/>
      <c r="G271" s="400"/>
      <c r="H271" s="400"/>
      <c r="I271" s="400"/>
      <c r="J271" s="6"/>
    </row>
    <row r="272" spans="1:18">
      <c r="A272" s="400"/>
      <c r="B272" s="400"/>
      <c r="C272" s="400"/>
      <c r="D272" s="400"/>
      <c r="E272" s="400"/>
      <c r="F272" s="400"/>
      <c r="G272" s="400"/>
      <c r="H272" s="400"/>
      <c r="I272" s="400"/>
      <c r="J272" s="6"/>
      <c r="K272" s="2"/>
    </row>
    <row r="273" spans="1:12">
      <c r="A273" s="400"/>
      <c r="B273" s="400"/>
      <c r="C273" s="400"/>
      <c r="D273" s="400"/>
      <c r="E273" s="400"/>
      <c r="F273" s="400"/>
      <c r="G273" s="400"/>
      <c r="H273" s="400"/>
      <c r="I273" s="400"/>
      <c r="J273" s="6"/>
      <c r="K273" s="2"/>
    </row>
    <row r="274" spans="1:12">
      <c r="A274" s="400"/>
      <c r="B274" s="400"/>
      <c r="C274" s="400"/>
      <c r="D274" s="400"/>
      <c r="E274" s="400"/>
      <c r="F274" s="400"/>
      <c r="G274" s="400"/>
      <c r="H274" s="400"/>
      <c r="I274" s="400"/>
      <c r="J274" s="6"/>
      <c r="K274" s="2"/>
    </row>
    <row r="275" spans="1:12">
      <c r="A275" s="400"/>
      <c r="B275" s="400"/>
      <c r="C275" s="400"/>
      <c r="D275" s="400"/>
      <c r="E275" s="400"/>
      <c r="F275" s="400"/>
      <c r="G275" s="400"/>
      <c r="H275" s="400"/>
      <c r="I275" s="400"/>
      <c r="J275" s="6"/>
      <c r="K275" s="2"/>
    </row>
    <row r="276" spans="1:12">
      <c r="A276" s="12"/>
      <c r="B276" s="6"/>
      <c r="C276" s="6"/>
      <c r="D276" s="6"/>
      <c r="E276" s="6"/>
      <c r="F276" s="6"/>
      <c r="G276" s="6"/>
      <c r="H276" s="6"/>
      <c r="I276" s="6"/>
      <c r="J276" s="6"/>
    </row>
    <row r="277" spans="1:12">
      <c r="A277" s="354" t="s">
        <v>4</v>
      </c>
      <c r="B277" s="353"/>
      <c r="C277" s="353"/>
      <c r="D277" s="353"/>
      <c r="E277" s="6"/>
      <c r="F277" s="6"/>
      <c r="G277" s="6"/>
      <c r="H277" s="6"/>
      <c r="I277" s="6"/>
      <c r="J277" s="6"/>
    </row>
    <row r="278" spans="1:12" ht="13.5" thickBot="1">
      <c r="A278" s="10"/>
      <c r="B278" s="6"/>
      <c r="C278" s="6"/>
      <c r="D278" s="6"/>
      <c r="E278" s="6"/>
      <c r="F278" s="6"/>
      <c r="G278" s="6"/>
      <c r="H278" s="6"/>
      <c r="I278" s="6"/>
      <c r="J278" s="6"/>
    </row>
    <row r="279" spans="1:12" ht="14.25">
      <c r="A279" s="345"/>
      <c r="B279" s="59" t="s">
        <v>33</v>
      </c>
      <c r="C279" s="406" t="s">
        <v>1</v>
      </c>
      <c r="D279" s="59" t="s">
        <v>34</v>
      </c>
      <c r="E279" s="406" t="s">
        <v>1</v>
      </c>
      <c r="F279" s="406" t="s">
        <v>2</v>
      </c>
      <c r="G279" s="59" t="s">
        <v>35</v>
      </c>
      <c r="H279" s="60"/>
      <c r="I279" s="6"/>
      <c r="J279" s="6"/>
    </row>
    <row r="280" spans="1:12" ht="15.75" thickBot="1">
      <c r="A280" s="346"/>
      <c r="B280" s="61" t="s">
        <v>36</v>
      </c>
      <c r="C280" s="407"/>
      <c r="D280" s="61" t="s">
        <v>37</v>
      </c>
      <c r="E280" s="407"/>
      <c r="F280" s="407"/>
      <c r="G280" s="61" t="s">
        <v>38</v>
      </c>
      <c r="H280" s="62"/>
      <c r="I280" s="6"/>
      <c r="J280" s="6"/>
    </row>
    <row r="281" spans="1:12">
      <c r="A281" s="15"/>
      <c r="B281" s="16"/>
      <c r="C281" s="16"/>
      <c r="D281" s="16"/>
      <c r="E281" s="16"/>
      <c r="F281" s="17"/>
      <c r="G281" s="16"/>
      <c r="H281" s="6"/>
      <c r="I281" s="6"/>
      <c r="J281" s="6"/>
    </row>
    <row r="282" spans="1:12">
      <c r="A282" s="330" t="s">
        <v>20</v>
      </c>
      <c r="B282" s="353"/>
      <c r="C282" s="353"/>
      <c r="D282" s="353"/>
      <c r="E282" s="353"/>
      <c r="F282" s="353"/>
      <c r="G282" s="353"/>
      <c r="H282" s="353"/>
      <c r="I282" s="353"/>
      <c r="J282" s="6"/>
    </row>
    <row r="283" spans="1:12">
      <c r="A283" s="330"/>
      <c r="B283" s="353"/>
      <c r="C283" s="353"/>
      <c r="D283" s="353"/>
      <c r="E283" s="353"/>
      <c r="F283" s="353"/>
      <c r="G283" s="353"/>
      <c r="H283" s="353"/>
      <c r="I283" s="353"/>
      <c r="J283" s="6"/>
    </row>
    <row r="284" spans="1:12">
      <c r="A284" s="353"/>
      <c r="B284" s="353"/>
      <c r="C284" s="353"/>
      <c r="D284" s="353"/>
      <c r="E284" s="353"/>
      <c r="F284" s="353"/>
      <c r="G284" s="353"/>
      <c r="H284" s="353"/>
      <c r="I284" s="353"/>
      <c r="J284" s="6"/>
      <c r="L284" s="5"/>
    </row>
    <row r="285" spans="1:12">
      <c r="A285" s="353"/>
      <c r="B285" s="353"/>
      <c r="C285" s="353"/>
      <c r="D285" s="353"/>
      <c r="E285" s="353"/>
      <c r="F285" s="353"/>
      <c r="G285" s="353"/>
      <c r="H285" s="353"/>
      <c r="I285" s="353"/>
      <c r="J285" s="6"/>
      <c r="L285" s="5"/>
    </row>
    <row r="286" spans="1:12">
      <c r="A286" s="18"/>
      <c r="B286" s="6"/>
      <c r="C286" s="6"/>
      <c r="D286" s="6"/>
      <c r="E286" s="6"/>
      <c r="F286" s="6"/>
      <c r="G286" s="6"/>
      <c r="H286" s="6"/>
      <c r="I286" s="6"/>
      <c r="J286" s="6"/>
    </row>
    <row r="287" spans="1:12">
      <c r="A287" s="354" t="s">
        <v>25</v>
      </c>
      <c r="B287" s="353"/>
      <c r="C287" s="353"/>
      <c r="D287" s="353"/>
      <c r="E287" s="353"/>
      <c r="F287" s="353"/>
      <c r="G287" s="353"/>
      <c r="H287" s="353"/>
      <c r="I287" s="353"/>
      <c r="J287" s="6"/>
    </row>
    <row r="288" spans="1:12">
      <c r="A288" s="353"/>
      <c r="B288" s="353"/>
      <c r="C288" s="353"/>
      <c r="D288" s="353"/>
      <c r="E288" s="353"/>
      <c r="F288" s="353"/>
      <c r="G288" s="353"/>
      <c r="H288" s="353"/>
      <c r="I288" s="353"/>
      <c r="J288" s="6"/>
      <c r="L288" s="2"/>
    </row>
    <row r="289" spans="1:12">
      <c r="A289" s="353"/>
      <c r="B289" s="353"/>
      <c r="C289" s="353"/>
      <c r="D289" s="353"/>
      <c r="E289" s="353"/>
      <c r="F289" s="353"/>
      <c r="G289" s="353"/>
      <c r="H289" s="353"/>
      <c r="I289" s="353"/>
      <c r="J289" s="6"/>
      <c r="L289" s="2"/>
    </row>
    <row r="290" spans="1:12">
      <c r="A290" s="353"/>
      <c r="B290" s="353"/>
      <c r="C290" s="353"/>
      <c r="D290" s="353"/>
      <c r="E290" s="353"/>
      <c r="F290" s="353"/>
      <c r="G290" s="353"/>
      <c r="H290" s="353"/>
      <c r="I290" s="353"/>
      <c r="J290" s="6"/>
    </row>
    <row r="291" spans="1:12">
      <c r="A291" s="11"/>
      <c r="B291" s="11"/>
      <c r="C291" s="11"/>
      <c r="D291" s="11"/>
      <c r="E291" s="11"/>
      <c r="F291" s="11"/>
      <c r="G291" s="11"/>
      <c r="H291" s="11"/>
      <c r="I291" s="11"/>
      <c r="J291" s="6"/>
    </row>
    <row r="292" spans="1:12">
      <c r="A292" s="334" t="s">
        <v>198</v>
      </c>
      <c r="B292" s="355"/>
      <c r="C292" s="355"/>
      <c r="D292" s="355"/>
      <c r="E292" s="355"/>
      <c r="F292" s="355"/>
      <c r="G292" s="355"/>
      <c r="H292" s="355"/>
      <c r="I292" s="355"/>
      <c r="J292" s="6"/>
    </row>
    <row r="293" spans="1:12">
      <c r="A293" s="10"/>
      <c r="B293" s="6"/>
      <c r="C293" s="6"/>
      <c r="D293" s="6"/>
      <c r="E293" s="6"/>
      <c r="F293" s="6"/>
      <c r="G293" s="6"/>
      <c r="H293" s="6"/>
      <c r="I293" s="6"/>
      <c r="J293" s="6"/>
    </row>
    <row r="294" spans="1:12" ht="12.75" customHeight="1">
      <c r="A294" s="330" t="s">
        <v>26</v>
      </c>
      <c r="B294" s="403"/>
      <c r="C294" s="403"/>
      <c r="D294" s="403"/>
      <c r="E294" s="403"/>
      <c r="F294" s="403"/>
      <c r="G294" s="403"/>
      <c r="H294" s="403"/>
      <c r="I294" s="403"/>
      <c r="J294" s="6"/>
    </row>
    <row r="295" spans="1:12">
      <c r="A295" s="403"/>
      <c r="B295" s="403"/>
      <c r="C295" s="403"/>
      <c r="D295" s="403"/>
      <c r="E295" s="403"/>
      <c r="F295" s="403"/>
      <c r="G295" s="403"/>
      <c r="H295" s="403"/>
      <c r="I295" s="403"/>
      <c r="J295" s="6"/>
      <c r="L295" s="2"/>
    </row>
    <row r="296" spans="1:12">
      <c r="A296" s="403"/>
      <c r="B296" s="403"/>
      <c r="C296" s="403"/>
      <c r="D296" s="403"/>
      <c r="E296" s="403"/>
      <c r="F296" s="403"/>
      <c r="G296" s="403"/>
      <c r="H296" s="403"/>
      <c r="I296" s="403"/>
      <c r="J296" s="6"/>
      <c r="L296" s="2"/>
    </row>
    <row r="297" spans="1:12">
      <c r="A297" s="403"/>
      <c r="B297" s="403"/>
      <c r="C297" s="403"/>
      <c r="D297" s="403"/>
      <c r="E297" s="403"/>
      <c r="F297" s="403"/>
      <c r="G297" s="403"/>
      <c r="H297" s="403"/>
      <c r="I297" s="403"/>
      <c r="J297" s="6"/>
      <c r="L297" s="2"/>
    </row>
    <row r="298" spans="1:12">
      <c r="A298" s="403"/>
      <c r="B298" s="403"/>
      <c r="C298" s="403"/>
      <c r="D298" s="403"/>
      <c r="E298" s="403"/>
      <c r="F298" s="403"/>
      <c r="G298" s="403"/>
      <c r="H298" s="403"/>
      <c r="I298" s="403"/>
      <c r="J298" s="6"/>
      <c r="L298" s="2"/>
    </row>
    <row r="299" spans="1:12">
      <c r="A299" s="403"/>
      <c r="B299" s="403"/>
      <c r="C299" s="403"/>
      <c r="D299" s="403"/>
      <c r="E299" s="403"/>
      <c r="F299" s="403"/>
      <c r="G299" s="403"/>
      <c r="H299" s="403"/>
      <c r="I299" s="403"/>
      <c r="J299" s="6"/>
      <c r="L299" s="2"/>
    </row>
    <row r="300" spans="1:12">
      <c r="A300" s="403"/>
      <c r="B300" s="403"/>
      <c r="C300" s="403"/>
      <c r="D300" s="403"/>
      <c r="E300" s="403"/>
      <c r="F300" s="403"/>
      <c r="G300" s="403"/>
      <c r="H300" s="403"/>
      <c r="I300" s="403"/>
      <c r="J300" s="6"/>
      <c r="L300" s="2"/>
    </row>
    <row r="301" spans="1:12" ht="13.5" thickBot="1">
      <c r="A301" s="11"/>
      <c r="B301" s="11"/>
      <c r="C301" s="11"/>
      <c r="D301" s="11"/>
      <c r="E301" s="11"/>
      <c r="F301" s="11"/>
      <c r="G301" s="11"/>
      <c r="H301" s="11"/>
      <c r="I301" s="11"/>
      <c r="J301" s="6"/>
    </row>
    <row r="302" spans="1:12" ht="14.25">
      <c r="A302" s="345"/>
      <c r="B302" s="63" t="s">
        <v>33</v>
      </c>
      <c r="C302" s="6"/>
      <c r="D302" s="6"/>
      <c r="E302" s="6"/>
      <c r="F302" s="6"/>
      <c r="G302" s="6"/>
      <c r="H302" s="6"/>
      <c r="I302" s="6"/>
      <c r="J302" s="6"/>
    </row>
    <row r="303" spans="1:12" ht="15" thickBot="1">
      <c r="A303" s="346"/>
      <c r="B303" s="64" t="s">
        <v>184</v>
      </c>
      <c r="C303" s="6"/>
      <c r="D303" s="6"/>
      <c r="E303" s="6"/>
      <c r="F303" s="6"/>
      <c r="G303" s="6"/>
      <c r="H303" s="6"/>
      <c r="I303" s="6"/>
      <c r="J303" s="6"/>
    </row>
    <row r="304" spans="1:12">
      <c r="A304" s="6"/>
      <c r="B304" s="6"/>
      <c r="C304" s="6"/>
      <c r="D304" s="6"/>
      <c r="E304" s="6"/>
      <c r="F304" s="6"/>
      <c r="G304" s="6"/>
      <c r="H304" s="6"/>
      <c r="I304" s="6"/>
      <c r="J304" s="6"/>
    </row>
    <row r="305" spans="1:10" ht="12.75" customHeight="1">
      <c r="A305" s="404" t="s">
        <v>23</v>
      </c>
      <c r="B305" s="405"/>
      <c r="C305" s="405"/>
      <c r="D305" s="405"/>
      <c r="E305" s="405"/>
      <c r="F305" s="405"/>
      <c r="G305" s="405"/>
      <c r="H305" s="405"/>
      <c r="I305" s="405"/>
      <c r="J305" s="6"/>
    </row>
    <row r="306" spans="1:10" ht="12.75" customHeight="1">
      <c r="A306" s="404"/>
      <c r="B306" s="405"/>
      <c r="C306" s="405"/>
      <c r="D306" s="405"/>
      <c r="E306" s="405"/>
      <c r="F306" s="405"/>
      <c r="G306" s="405"/>
      <c r="H306" s="405"/>
      <c r="I306" s="405"/>
      <c r="J306" s="6"/>
    </row>
    <row r="307" spans="1:10">
      <c r="A307" s="405"/>
      <c r="B307" s="405"/>
      <c r="C307" s="405"/>
      <c r="D307" s="405"/>
      <c r="E307" s="405"/>
      <c r="F307" s="405"/>
      <c r="G307" s="405"/>
      <c r="H307" s="405"/>
      <c r="I307" s="405"/>
      <c r="J307" s="6"/>
    </row>
    <row r="308" spans="1:10">
      <c r="A308" s="11"/>
      <c r="B308" s="11"/>
      <c r="C308" s="11"/>
      <c r="D308" s="11"/>
      <c r="E308" s="11"/>
      <c r="F308" s="11"/>
      <c r="G308" s="11"/>
      <c r="H308" s="11"/>
      <c r="I308" s="11"/>
      <c r="J308" s="6"/>
    </row>
    <row r="309" spans="1:10" ht="12.75" customHeight="1">
      <c r="A309" s="6"/>
    </row>
    <row r="310" spans="1:10">
      <c r="A310" s="6"/>
    </row>
    <row r="311" spans="1:10">
      <c r="A311" s="6"/>
    </row>
    <row r="312" spans="1:10">
      <c r="A312" s="11"/>
      <c r="B312" s="11"/>
      <c r="C312" s="11"/>
      <c r="D312" s="11"/>
      <c r="E312" s="11"/>
      <c r="F312" s="11"/>
      <c r="G312" s="11"/>
      <c r="H312" s="11"/>
      <c r="I312" s="11"/>
      <c r="J312" s="6"/>
    </row>
    <row r="313" spans="1:10" ht="12.75" customHeight="1">
      <c r="A313" s="356" t="s">
        <v>200</v>
      </c>
      <c r="B313" s="357"/>
      <c r="C313" s="357"/>
      <c r="D313" s="357"/>
      <c r="E313" s="357"/>
      <c r="F313" s="357"/>
      <c r="G313" s="357"/>
      <c r="H313" s="357"/>
      <c r="I313" s="357"/>
      <c r="J313" s="6"/>
    </row>
    <row r="314" spans="1:10" ht="12.75" customHeight="1">
      <c r="A314" s="356"/>
      <c r="B314" s="357"/>
      <c r="C314" s="357"/>
      <c r="D314" s="357"/>
      <c r="E314" s="357"/>
      <c r="F314" s="357"/>
      <c r="G314" s="357"/>
      <c r="H314" s="357"/>
      <c r="I314" s="357"/>
      <c r="J314" s="6"/>
    </row>
    <row r="315" spans="1:10">
      <c r="A315" s="357"/>
      <c r="B315" s="357"/>
      <c r="C315" s="357"/>
      <c r="D315" s="357"/>
      <c r="E315" s="357"/>
      <c r="F315" s="357"/>
      <c r="G315" s="357"/>
      <c r="H315" s="357"/>
      <c r="I315" s="357"/>
      <c r="J315" s="6"/>
    </row>
    <row r="316" spans="1:10">
      <c r="A316" s="19"/>
      <c r="B316" s="19"/>
      <c r="C316" s="19"/>
      <c r="D316" s="19"/>
      <c r="E316" s="19"/>
      <c r="F316" s="19"/>
      <c r="G316" s="19"/>
      <c r="H316" s="19"/>
      <c r="I316" s="19"/>
      <c r="J316" s="6"/>
    </row>
    <row r="317" spans="1:10" ht="13.5">
      <c r="A317" s="11"/>
      <c r="B317" s="351" t="s">
        <v>39</v>
      </c>
      <c r="C317" s="352"/>
      <c r="D317" s="352"/>
      <c r="E317" s="11"/>
      <c r="F317" s="11"/>
      <c r="G317" s="11"/>
      <c r="H317" s="11"/>
      <c r="I317" s="11"/>
      <c r="J317" s="6"/>
    </row>
    <row r="318" spans="1:10">
      <c r="A318" s="11"/>
      <c r="B318" s="351" t="s">
        <v>21</v>
      </c>
      <c r="C318" s="352"/>
      <c r="D318" s="352"/>
      <c r="E318" s="11"/>
      <c r="F318" s="11"/>
      <c r="G318" s="11"/>
      <c r="H318" s="11"/>
      <c r="I318" s="11"/>
      <c r="J318" s="6"/>
    </row>
    <row r="319" spans="1:10">
      <c r="A319" s="11"/>
      <c r="B319" s="11"/>
      <c r="C319" s="11"/>
      <c r="D319" s="11"/>
      <c r="E319" s="11"/>
      <c r="F319" s="11"/>
      <c r="G319" s="11"/>
      <c r="H319" s="11"/>
      <c r="I319" s="11"/>
      <c r="J319" s="6"/>
    </row>
    <row r="320" spans="1:10">
      <c r="A320" s="334" t="s">
        <v>201</v>
      </c>
      <c r="B320" s="355"/>
      <c r="C320" s="355"/>
      <c r="D320" s="355"/>
      <c r="E320" s="355"/>
      <c r="F320" s="355"/>
      <c r="G320" s="355"/>
      <c r="H320" s="355"/>
      <c r="I320" s="355"/>
      <c r="J320" s="6"/>
    </row>
    <row r="321" spans="1:10">
      <c r="A321" s="355"/>
      <c r="B321" s="355"/>
      <c r="C321" s="355"/>
      <c r="D321" s="355"/>
      <c r="E321" s="355"/>
      <c r="F321" s="355"/>
      <c r="G321" s="355"/>
      <c r="H321" s="355"/>
      <c r="I321" s="355"/>
      <c r="J321" s="6"/>
    </row>
    <row r="322" spans="1:10">
      <c r="A322" s="374" t="s">
        <v>50</v>
      </c>
      <c r="B322" s="402"/>
      <c r="C322" s="402"/>
      <c r="D322" s="402"/>
      <c r="E322" s="402"/>
      <c r="F322" s="402"/>
      <c r="G322" s="402"/>
      <c r="H322" s="402"/>
      <c r="I322" s="402"/>
      <c r="J322" s="6"/>
    </row>
    <row r="323" spans="1:10">
      <c r="A323" s="374" t="s">
        <v>51</v>
      </c>
      <c r="B323" s="398"/>
      <c r="C323" s="398"/>
      <c r="D323" s="398"/>
      <c r="E323" s="398"/>
      <c r="F323" s="398"/>
      <c r="G323" s="398"/>
      <c r="H323" s="398"/>
      <c r="I323" s="398"/>
      <c r="J323" s="6"/>
    </row>
    <row r="324" spans="1:10" ht="12.75" customHeight="1">
      <c r="A324" s="401" t="s">
        <v>52</v>
      </c>
      <c r="B324" s="401"/>
      <c r="C324" s="401"/>
      <c r="D324" s="401"/>
      <c r="E324" s="401"/>
      <c r="F324" s="401"/>
      <c r="G324" s="401"/>
      <c r="H324" s="401"/>
      <c r="I324" s="401"/>
      <c r="J324" s="6"/>
    </row>
    <row r="325" spans="1:10">
      <c r="A325" s="401"/>
      <c r="B325" s="401"/>
      <c r="C325" s="401"/>
      <c r="D325" s="401"/>
      <c r="E325" s="401"/>
      <c r="F325" s="401"/>
      <c r="G325" s="401"/>
      <c r="H325" s="401"/>
      <c r="I325" s="401"/>
      <c r="J325" s="6"/>
    </row>
    <row r="326" spans="1:10">
      <c r="A326" s="20"/>
      <c r="B326" s="20"/>
      <c r="C326" s="20"/>
      <c r="D326" s="20"/>
      <c r="E326" s="20"/>
      <c r="F326" s="20"/>
      <c r="G326" s="20"/>
      <c r="H326" s="20"/>
      <c r="I326" s="20"/>
      <c r="J326" s="6"/>
    </row>
    <row r="327" spans="1:10" ht="13.5" thickBot="1">
      <c r="A327" s="6"/>
      <c r="B327" s="12" t="s">
        <v>16</v>
      </c>
      <c r="C327" s="6"/>
      <c r="D327" s="6"/>
      <c r="E327" s="6"/>
      <c r="F327" s="6"/>
      <c r="G327" s="6"/>
      <c r="H327" s="6"/>
      <c r="I327" s="6"/>
      <c r="J327" s="6"/>
    </row>
    <row r="328" spans="1:10">
      <c r="A328" s="6"/>
      <c r="B328" s="82" t="s">
        <v>53</v>
      </c>
      <c r="C328" s="83"/>
      <c r="D328" s="83"/>
      <c r="E328" s="83"/>
      <c r="F328" s="83"/>
      <c r="G328" s="60"/>
      <c r="H328" s="6"/>
      <c r="I328" s="6"/>
      <c r="J328" s="6"/>
    </row>
    <row r="329" spans="1:10" ht="14.25">
      <c r="A329" s="6"/>
      <c r="B329" s="75" t="s">
        <v>40</v>
      </c>
      <c r="C329" s="66">
        <v>2</v>
      </c>
      <c r="D329" s="67"/>
      <c r="E329" s="67"/>
      <c r="F329" s="67"/>
      <c r="G329" s="76"/>
      <c r="H329" s="6"/>
      <c r="I329" s="6"/>
      <c r="J329" s="6"/>
    </row>
    <row r="330" spans="1:10" ht="14.25">
      <c r="A330" s="6"/>
      <c r="B330" s="75" t="s">
        <v>185</v>
      </c>
      <c r="C330" s="68">
        <v>0.06</v>
      </c>
      <c r="D330" s="67"/>
      <c r="E330" s="67"/>
      <c r="F330" s="67"/>
      <c r="G330" s="76"/>
      <c r="H330" s="6"/>
      <c r="I330" s="6"/>
      <c r="J330" s="6"/>
    </row>
    <row r="331" spans="1:10" ht="14.25">
      <c r="A331" s="6"/>
      <c r="B331" s="75" t="s">
        <v>41</v>
      </c>
      <c r="C331" s="69">
        <v>0.13</v>
      </c>
      <c r="D331" s="67"/>
      <c r="E331" s="67"/>
      <c r="F331" s="67"/>
      <c r="G331" s="76"/>
      <c r="H331" s="6"/>
      <c r="I331" s="6"/>
      <c r="J331" s="6"/>
    </row>
    <row r="332" spans="1:10">
      <c r="A332" s="6"/>
      <c r="B332" s="75"/>
      <c r="C332" s="67"/>
      <c r="D332" s="67"/>
      <c r="E332" s="67"/>
      <c r="F332" s="67"/>
      <c r="G332" s="76"/>
      <c r="H332" s="6"/>
      <c r="I332" s="6"/>
      <c r="J332" s="6"/>
    </row>
    <row r="333" spans="1:10" ht="15" thickBot="1">
      <c r="A333" s="6"/>
      <c r="B333" s="347"/>
      <c r="C333" s="86" t="s">
        <v>43</v>
      </c>
      <c r="D333" s="349" t="s">
        <v>0</v>
      </c>
      <c r="E333" s="86" t="s">
        <v>44</v>
      </c>
      <c r="F333" s="71"/>
      <c r="G333" s="77"/>
      <c r="H333" s="6"/>
      <c r="I333" s="6"/>
      <c r="J333" s="6"/>
    </row>
    <row r="334" spans="1:10" ht="14.25">
      <c r="A334" s="6"/>
      <c r="B334" s="348"/>
      <c r="C334" s="70" t="s">
        <v>186</v>
      </c>
      <c r="D334" s="350"/>
      <c r="E334" s="70" t="s">
        <v>186</v>
      </c>
      <c r="F334" s="71"/>
      <c r="G334" s="77"/>
      <c r="H334" s="6"/>
      <c r="I334" s="6"/>
      <c r="J334" s="6"/>
    </row>
    <row r="335" spans="1:10">
      <c r="A335" s="6"/>
      <c r="B335" s="78"/>
      <c r="C335" s="70"/>
      <c r="D335" s="72"/>
      <c r="E335" s="70"/>
      <c r="F335" s="72"/>
      <c r="G335" s="79"/>
      <c r="H335" s="6"/>
      <c r="I335" s="6"/>
      <c r="J335" s="6"/>
    </row>
    <row r="336" spans="1:10" ht="14.25">
      <c r="A336" s="6"/>
      <c r="B336" s="80"/>
      <c r="C336" s="65"/>
      <c r="D336" s="101" t="s">
        <v>187</v>
      </c>
      <c r="E336" s="100">
        <f>C329*(1+C330)</f>
        <v>2.12</v>
      </c>
      <c r="F336" s="72"/>
      <c r="G336" s="79"/>
      <c r="H336" s="6"/>
      <c r="I336" s="6"/>
      <c r="J336" s="6"/>
    </row>
    <row r="337" spans="1:10">
      <c r="A337" s="6"/>
      <c r="B337" s="78"/>
      <c r="C337" s="70"/>
      <c r="D337" s="72"/>
      <c r="E337" s="70"/>
      <c r="F337" s="72"/>
      <c r="G337" s="79"/>
      <c r="H337" s="6"/>
      <c r="I337" s="6"/>
      <c r="J337" s="6"/>
    </row>
    <row r="338" spans="1:10" ht="15" thickBot="1">
      <c r="A338" s="6"/>
      <c r="B338" s="347" t="s">
        <v>42</v>
      </c>
      <c r="C338" s="86" t="s">
        <v>43</v>
      </c>
      <c r="D338" s="349" t="s">
        <v>0</v>
      </c>
      <c r="E338" s="87">
        <f>E336</f>
        <v>2.12</v>
      </c>
      <c r="F338" s="71"/>
      <c r="G338" s="81"/>
      <c r="H338" s="6"/>
      <c r="I338" s="6"/>
      <c r="J338" s="6"/>
    </row>
    <row r="339" spans="1:10" ht="14.25">
      <c r="A339" s="6"/>
      <c r="B339" s="348"/>
      <c r="C339" s="70" t="s">
        <v>186</v>
      </c>
      <c r="D339" s="350"/>
      <c r="E339" s="73">
        <f>C331-C330</f>
        <v>7.0000000000000007E-2</v>
      </c>
      <c r="F339" s="74"/>
      <c r="G339" s="81"/>
      <c r="H339" s="6"/>
      <c r="I339" s="6"/>
      <c r="J339" s="6"/>
    </row>
    <row r="340" spans="1:10">
      <c r="A340" s="6"/>
      <c r="B340" s="57"/>
      <c r="C340" s="25"/>
      <c r="D340" s="56"/>
      <c r="E340" s="25"/>
      <c r="F340" s="56"/>
      <c r="G340" s="26"/>
      <c r="H340" s="6"/>
      <c r="I340" s="6"/>
      <c r="J340" s="6"/>
    </row>
    <row r="341" spans="1:10" ht="13.5" thickBot="1">
      <c r="A341" s="6"/>
      <c r="B341" s="22"/>
      <c r="C341" s="23"/>
      <c r="D341" s="23"/>
      <c r="E341" s="23"/>
      <c r="F341" s="23"/>
      <c r="G341" s="24"/>
      <c r="H341" s="6"/>
      <c r="I341" s="6"/>
      <c r="J341" s="6"/>
    </row>
    <row r="342" spans="1:10" ht="24.75" customHeight="1" thickBot="1">
      <c r="A342" s="6"/>
      <c r="B342" s="84"/>
      <c r="C342" s="85" t="s">
        <v>147</v>
      </c>
      <c r="D342" s="27"/>
      <c r="E342" s="27"/>
      <c r="F342" s="27"/>
      <c r="G342" s="28"/>
      <c r="H342" s="6"/>
      <c r="I342" s="6"/>
      <c r="J342" s="6"/>
    </row>
    <row r="343" spans="1:10">
      <c r="A343" s="6"/>
      <c r="B343" s="6"/>
      <c r="C343" s="6"/>
      <c r="D343" s="6"/>
      <c r="E343" s="6"/>
      <c r="F343" s="6"/>
      <c r="G343" s="6"/>
      <c r="H343" s="6"/>
      <c r="I343" s="6"/>
      <c r="J343" s="6"/>
    </row>
    <row r="344" spans="1:10">
      <c r="A344" s="6" t="s">
        <v>27</v>
      </c>
      <c r="B344" s="6"/>
      <c r="C344" s="6"/>
      <c r="D344" s="6"/>
      <c r="E344" s="6"/>
      <c r="F344" s="6"/>
      <c r="G344" s="6"/>
      <c r="H344" s="6"/>
      <c r="I344" s="6"/>
      <c r="J344" s="6"/>
    </row>
    <row r="345" spans="1:10">
      <c r="A345" s="6"/>
      <c r="B345" s="6"/>
      <c r="C345" s="6"/>
      <c r="D345" s="6"/>
      <c r="E345" s="6"/>
      <c r="F345" s="6"/>
      <c r="G345" s="6"/>
      <c r="H345" s="6"/>
      <c r="I345" s="6"/>
      <c r="J345" s="6"/>
    </row>
    <row r="346" spans="1:10" ht="14.25">
      <c r="A346" s="396" t="s">
        <v>45</v>
      </c>
      <c r="B346" s="29" t="s">
        <v>46</v>
      </c>
      <c r="C346" s="6"/>
      <c r="D346" s="6"/>
      <c r="E346" s="6"/>
      <c r="F346" s="6"/>
      <c r="G346" s="6"/>
      <c r="H346" s="6"/>
      <c r="I346" s="6"/>
      <c r="J346" s="6"/>
    </row>
    <row r="347" spans="1:10" ht="14.25">
      <c r="A347" s="397"/>
      <c r="B347" s="30" t="s">
        <v>186</v>
      </c>
      <c r="C347" s="6"/>
      <c r="D347" s="6"/>
      <c r="E347" s="6"/>
      <c r="F347" s="6"/>
      <c r="G347" s="6"/>
      <c r="H347" s="6"/>
      <c r="I347" s="6"/>
      <c r="J347" s="6"/>
    </row>
    <row r="348" spans="1:10">
      <c r="A348" s="54"/>
      <c r="B348" s="30"/>
      <c r="C348" s="6"/>
      <c r="D348" s="6"/>
      <c r="E348" s="6"/>
      <c r="F348" s="6"/>
      <c r="G348" s="6"/>
      <c r="H348" s="6"/>
      <c r="I348" s="6"/>
      <c r="J348" s="6"/>
    </row>
    <row r="349" spans="1:10" ht="14.25">
      <c r="B349" s="324" t="s">
        <v>188</v>
      </c>
      <c r="C349" s="53">
        <f>E336*(1+C330)</f>
        <v>2.2472000000000003</v>
      </c>
      <c r="D349" s="6"/>
      <c r="E349" s="6"/>
      <c r="F349" s="6"/>
      <c r="G349" s="6"/>
      <c r="H349" s="6"/>
      <c r="I349" s="6"/>
      <c r="J349" s="6"/>
    </row>
    <row r="350" spans="1:10" ht="13.5" thickBot="1">
      <c r="A350" s="54"/>
      <c r="B350" s="30"/>
      <c r="C350" s="6"/>
      <c r="D350" s="6"/>
      <c r="E350" s="6"/>
      <c r="F350" s="6"/>
      <c r="G350" s="6"/>
      <c r="H350" s="6"/>
      <c r="I350" s="6"/>
      <c r="J350" s="6"/>
    </row>
    <row r="351" spans="1:10" ht="13.5" thickBot="1">
      <c r="A351" s="367" t="s">
        <v>47</v>
      </c>
      <c r="B351" s="329" t="s">
        <v>147</v>
      </c>
      <c r="C351" s="6"/>
      <c r="D351" s="6"/>
      <c r="E351" s="6"/>
      <c r="F351" s="6"/>
      <c r="G351" s="6"/>
      <c r="H351" s="6"/>
      <c r="I351" s="6"/>
      <c r="J351" s="6"/>
    </row>
    <row r="352" spans="1:10" ht="13.5" thickBot="1">
      <c r="A352" s="368"/>
      <c r="B352" s="329" t="s">
        <v>147</v>
      </c>
      <c r="C352" s="6"/>
      <c r="D352" s="6"/>
      <c r="E352" s="6"/>
      <c r="F352" s="6"/>
      <c r="G352" s="6"/>
      <c r="H352" s="6"/>
      <c r="I352" s="6"/>
      <c r="J352" s="6"/>
    </row>
    <row r="353" spans="1:10" ht="13.5" thickBot="1">
      <c r="A353" s="6"/>
      <c r="B353" s="6"/>
      <c r="C353" s="6"/>
      <c r="D353" s="6"/>
      <c r="E353" s="6"/>
      <c r="F353" s="6"/>
      <c r="G353" s="6"/>
      <c r="H353" s="6"/>
      <c r="I353" s="6"/>
      <c r="J353" s="6"/>
    </row>
    <row r="354" spans="1:10" ht="15" thickBot="1">
      <c r="A354" s="31" t="s">
        <v>47</v>
      </c>
      <c r="B354" s="32" t="s">
        <v>147</v>
      </c>
      <c r="C354" s="6"/>
      <c r="D354" s="6"/>
      <c r="E354" s="6"/>
      <c r="F354" s="6"/>
      <c r="G354" s="6"/>
      <c r="H354" s="6"/>
      <c r="I354" s="6"/>
      <c r="J354" s="6"/>
    </row>
    <row r="355" spans="1:10">
      <c r="A355" s="6"/>
      <c r="B355" s="6"/>
      <c r="C355" s="6"/>
      <c r="D355" s="6"/>
      <c r="E355" s="6"/>
      <c r="F355" s="6"/>
      <c r="G355" s="6"/>
      <c r="H355" s="6"/>
      <c r="I355" s="6"/>
      <c r="J355" s="6"/>
    </row>
    <row r="356" spans="1:10" ht="14.25">
      <c r="A356" s="6" t="s">
        <v>9</v>
      </c>
      <c r="B356" s="33" t="s">
        <v>43</v>
      </c>
      <c r="C356" s="6"/>
      <c r="D356" s="88" t="s">
        <v>29</v>
      </c>
      <c r="E356" s="33" t="s">
        <v>48</v>
      </c>
      <c r="F356" s="6"/>
      <c r="G356" s="6"/>
      <c r="H356" s="6"/>
      <c r="I356" s="6"/>
      <c r="J356" s="6"/>
    </row>
    <row r="357" spans="1:10" ht="14.25">
      <c r="A357" s="6"/>
      <c r="B357" s="21" t="s">
        <v>49</v>
      </c>
      <c r="C357" s="6"/>
      <c r="D357" s="88"/>
      <c r="E357" s="21" t="s">
        <v>49</v>
      </c>
      <c r="F357" s="6"/>
      <c r="G357" s="6"/>
      <c r="H357" s="6"/>
      <c r="I357" s="6"/>
      <c r="J357" s="6"/>
    </row>
    <row r="358" spans="1:10" ht="13.5" thickBot="1">
      <c r="A358" s="6"/>
      <c r="B358" s="6"/>
      <c r="C358" s="6"/>
      <c r="D358" s="88"/>
      <c r="E358" s="21"/>
      <c r="F358" s="6"/>
      <c r="G358" s="6"/>
      <c r="H358" s="6"/>
      <c r="I358" s="6"/>
      <c r="J358" s="6"/>
    </row>
    <row r="359" spans="1:10" ht="13.5" thickBot="1">
      <c r="A359" s="6" t="s">
        <v>9</v>
      </c>
      <c r="B359" s="34">
        <f>E336</f>
        <v>2.12</v>
      </c>
      <c r="C359" s="6"/>
      <c r="D359" s="88" t="s">
        <v>29</v>
      </c>
      <c r="E359" s="329" t="s">
        <v>147</v>
      </c>
      <c r="F359" s="6"/>
      <c r="G359" s="6"/>
      <c r="H359" s="6"/>
      <c r="I359" s="6"/>
      <c r="J359" s="6"/>
    </row>
    <row r="360" spans="1:10" ht="13.5" thickBot="1">
      <c r="A360" s="6"/>
      <c r="B360" s="329" t="s">
        <v>147</v>
      </c>
      <c r="C360" s="6"/>
      <c r="D360" s="88"/>
      <c r="E360" s="35" t="str">
        <f>C342</f>
        <v/>
      </c>
      <c r="F360" s="6"/>
      <c r="G360" s="6"/>
      <c r="H360" s="6"/>
      <c r="I360" s="6"/>
      <c r="J360" s="6"/>
    </row>
    <row r="361" spans="1:10" ht="13.5" thickBot="1">
      <c r="A361" s="6"/>
      <c r="B361" s="6"/>
      <c r="C361" s="6"/>
      <c r="D361" s="88"/>
      <c r="E361" s="6"/>
      <c r="F361" s="6"/>
      <c r="G361" s="6"/>
      <c r="H361" s="6"/>
      <c r="I361" s="6"/>
      <c r="J361" s="6"/>
    </row>
    <row r="362" spans="1:10" ht="13.5" thickBot="1">
      <c r="A362" s="6" t="s">
        <v>9</v>
      </c>
      <c r="B362" s="36" t="s">
        <v>147</v>
      </c>
      <c r="C362" s="6"/>
      <c r="D362" s="88" t="s">
        <v>29</v>
      </c>
      <c r="E362" s="36" t="s">
        <v>147</v>
      </c>
      <c r="F362" s="6"/>
      <c r="G362" s="6"/>
      <c r="H362" s="6"/>
      <c r="I362" s="6"/>
      <c r="J362" s="6"/>
    </row>
    <row r="363" spans="1:10">
      <c r="A363" s="6"/>
      <c r="B363" s="6"/>
      <c r="C363" s="6"/>
      <c r="D363" s="6"/>
      <c r="E363" s="6"/>
      <c r="F363" s="6"/>
      <c r="G363" s="6"/>
      <c r="H363" s="6"/>
      <c r="I363" s="6"/>
      <c r="J363" s="6"/>
    </row>
    <row r="364" spans="1:10">
      <c r="A364" s="6"/>
      <c r="B364" s="6"/>
      <c r="C364" s="6"/>
      <c r="D364" s="6"/>
      <c r="E364" s="6"/>
      <c r="F364" s="6"/>
      <c r="G364" s="6"/>
      <c r="H364" s="6"/>
      <c r="I364" s="6"/>
      <c r="J364" s="6"/>
    </row>
    <row r="365" spans="1:10">
      <c r="A365" s="6"/>
      <c r="B365" s="6"/>
      <c r="C365" s="6"/>
      <c r="D365" s="6"/>
      <c r="E365" s="6"/>
      <c r="F365" s="6"/>
      <c r="G365" s="6"/>
      <c r="H365" s="6"/>
      <c r="I365" s="6"/>
      <c r="J365" s="6"/>
    </row>
    <row r="366" spans="1:10" ht="25.5">
      <c r="A366" s="88" t="s">
        <v>10</v>
      </c>
      <c r="B366" s="37" t="s">
        <v>11</v>
      </c>
      <c r="C366" s="6" t="s">
        <v>12</v>
      </c>
      <c r="D366" s="37" t="s">
        <v>28</v>
      </c>
      <c r="E366" s="6"/>
      <c r="F366" s="6"/>
      <c r="G366" s="6"/>
      <c r="H366" s="6"/>
      <c r="I366" s="6"/>
      <c r="J366" s="6"/>
    </row>
    <row r="367" spans="1:10" ht="13.5" thickBot="1">
      <c r="A367" s="88"/>
      <c r="B367" s="6"/>
      <c r="C367" s="6"/>
      <c r="D367" s="6"/>
      <c r="E367" s="6"/>
      <c r="F367" s="6"/>
      <c r="G367" s="6"/>
      <c r="H367" s="6"/>
      <c r="I367" s="6"/>
      <c r="J367" s="6"/>
    </row>
    <row r="368" spans="1:10" ht="13.5" thickBot="1">
      <c r="A368" s="88" t="s">
        <v>10</v>
      </c>
      <c r="B368" s="38" t="s">
        <v>147</v>
      </c>
      <c r="C368" s="6"/>
      <c r="D368" s="6"/>
      <c r="E368" s="6"/>
      <c r="F368" s="6"/>
      <c r="G368" s="6"/>
      <c r="H368" s="6"/>
      <c r="I368" s="6"/>
      <c r="J368" s="6"/>
    </row>
    <row r="369" spans="1:10" s="4" customFormat="1">
      <c r="A369" s="89"/>
      <c r="B369" s="90"/>
      <c r="C369" s="47"/>
      <c r="D369" s="47"/>
      <c r="E369" s="47"/>
      <c r="F369" s="47"/>
      <c r="G369" s="47"/>
      <c r="H369" s="47"/>
      <c r="I369" s="47"/>
      <c r="J369" s="47"/>
    </row>
    <row r="370" spans="1:10">
      <c r="A370" s="6"/>
      <c r="B370" s="6"/>
      <c r="C370" s="6"/>
      <c r="D370" s="6"/>
      <c r="E370" s="6"/>
      <c r="F370" s="6"/>
      <c r="G370" s="6"/>
      <c r="H370" s="6"/>
      <c r="I370" s="6"/>
      <c r="J370" s="6"/>
    </row>
    <row r="371" spans="1:10" ht="12.75" customHeight="1">
      <c r="A371" s="359" t="s">
        <v>202</v>
      </c>
      <c r="B371" s="359"/>
      <c r="C371" s="359"/>
      <c r="D371" s="359"/>
      <c r="E371" s="359"/>
      <c r="F371" s="359"/>
      <c r="G371" s="359"/>
      <c r="H371" s="359"/>
      <c r="I371" s="11"/>
      <c r="J371" s="6"/>
    </row>
    <row r="372" spans="1:10">
      <c r="A372" s="11"/>
      <c r="B372" s="11"/>
      <c r="C372" s="11"/>
      <c r="D372" s="11"/>
      <c r="E372" s="11"/>
      <c r="F372" s="11"/>
      <c r="G372" s="11"/>
      <c r="H372" s="11"/>
      <c r="I372" s="11"/>
      <c r="J372" s="6"/>
    </row>
    <row r="373" spans="1:10">
      <c r="A373" s="6" t="s">
        <v>13</v>
      </c>
      <c r="B373" s="6"/>
      <c r="C373" s="6"/>
      <c r="D373" s="6"/>
      <c r="E373" s="6"/>
      <c r="F373" s="6"/>
      <c r="G373" s="6"/>
      <c r="H373" s="6"/>
      <c r="I373" s="6"/>
      <c r="J373" s="6"/>
    </row>
    <row r="374" spans="1:10" ht="13.5" thickBot="1">
      <c r="A374" s="6"/>
      <c r="B374" s="6"/>
      <c r="C374" s="6"/>
      <c r="D374" s="6"/>
      <c r="E374" s="6"/>
      <c r="F374" s="6"/>
      <c r="G374" s="6"/>
      <c r="H374" s="6"/>
      <c r="I374" s="6"/>
      <c r="J374" s="6"/>
    </row>
    <row r="375" spans="1:10" ht="14.25">
      <c r="A375" s="371"/>
      <c r="B375" s="39" t="s">
        <v>43</v>
      </c>
      <c r="C375" s="369" t="s">
        <v>14</v>
      </c>
      <c r="D375" s="364" t="s">
        <v>189</v>
      </c>
      <c r="E375" s="6"/>
      <c r="F375" s="6"/>
      <c r="G375" s="6"/>
      <c r="H375" s="6"/>
      <c r="I375" s="6"/>
      <c r="J375" s="6"/>
    </row>
    <row r="376" spans="1:10" ht="15" thickBot="1">
      <c r="A376" s="372"/>
      <c r="B376" s="40" t="s">
        <v>49</v>
      </c>
      <c r="C376" s="370"/>
      <c r="D376" s="365"/>
      <c r="E376" s="6"/>
      <c r="F376" s="6"/>
      <c r="G376" s="6"/>
      <c r="H376" s="6"/>
      <c r="I376" s="6"/>
      <c r="J376" s="6"/>
    </row>
    <row r="377" spans="1:10">
      <c r="A377" s="6"/>
      <c r="B377" s="6"/>
      <c r="C377" s="6"/>
      <c r="D377" s="6"/>
      <c r="E377" s="6"/>
      <c r="F377" s="6"/>
      <c r="G377" s="6"/>
      <c r="H377" s="6"/>
      <c r="I377" s="6"/>
      <c r="J377" s="6"/>
    </row>
    <row r="378" spans="1:10">
      <c r="A378" s="6"/>
      <c r="B378" s="6"/>
      <c r="C378" s="6"/>
      <c r="D378" s="6"/>
      <c r="E378" s="6"/>
      <c r="F378" s="6"/>
      <c r="G378" s="6"/>
      <c r="H378" s="6"/>
      <c r="I378" s="6"/>
      <c r="J378" s="6"/>
    </row>
    <row r="379" spans="1:10" ht="13.5" thickBot="1">
      <c r="A379" s="366"/>
      <c r="B379" s="34">
        <f>E336</f>
        <v>2.12</v>
      </c>
      <c r="C379" s="360" t="s">
        <v>14</v>
      </c>
      <c r="D379" s="362">
        <f>C330</f>
        <v>0.06</v>
      </c>
      <c r="E379" s="6"/>
      <c r="F379" s="6"/>
      <c r="G379" s="6"/>
      <c r="H379" s="6"/>
      <c r="I379" s="6"/>
      <c r="J379" s="6"/>
    </row>
    <row r="380" spans="1:10" ht="13.5" thickBot="1">
      <c r="A380" s="366"/>
      <c r="B380" s="300"/>
      <c r="C380" s="361"/>
      <c r="D380" s="363"/>
      <c r="E380" s="6"/>
      <c r="F380" s="6"/>
      <c r="G380" s="6"/>
      <c r="H380" s="6"/>
      <c r="I380" s="6"/>
      <c r="J380" s="6"/>
    </row>
    <row r="381" spans="1:10" ht="13.5" thickBot="1">
      <c r="A381" s="6"/>
      <c r="B381" s="6"/>
      <c r="C381" s="6"/>
      <c r="D381" s="6"/>
      <c r="E381" s="6"/>
      <c r="F381" s="6"/>
      <c r="G381" s="6"/>
      <c r="H381" s="6"/>
      <c r="I381" s="6"/>
      <c r="J381" s="6"/>
    </row>
    <row r="382" spans="1:10" ht="13.5" thickBot="1">
      <c r="A382" s="21"/>
      <c r="B382" s="41" t="s">
        <v>147</v>
      </c>
      <c r="C382" s="6"/>
      <c r="D382" s="6"/>
      <c r="E382" s="6"/>
      <c r="F382" s="6"/>
      <c r="G382" s="6"/>
      <c r="H382" s="6"/>
      <c r="I382" s="6"/>
      <c r="J382" s="6"/>
    </row>
    <row r="383" spans="1:10" s="4" customFormat="1">
      <c r="A383" s="102"/>
      <c r="B383" s="103"/>
      <c r="C383" s="47"/>
      <c r="D383" s="47"/>
      <c r="E383" s="47"/>
      <c r="F383" s="47"/>
      <c r="G383" s="47"/>
      <c r="H383" s="47"/>
      <c r="I383" s="47"/>
      <c r="J383" s="47"/>
    </row>
    <row r="384" spans="1:10" s="4" customFormat="1">
      <c r="A384" s="102"/>
      <c r="B384" s="103"/>
      <c r="C384" s="47"/>
      <c r="D384" s="47"/>
      <c r="E384" s="47"/>
      <c r="F384" s="47"/>
      <c r="G384" s="47"/>
      <c r="H384" s="47"/>
      <c r="I384" s="47"/>
      <c r="J384" s="47"/>
    </row>
    <row r="385" spans="1:12" ht="12.75" customHeight="1">
      <c r="A385" s="359" t="s">
        <v>203</v>
      </c>
      <c r="B385" s="359"/>
      <c r="C385" s="359"/>
      <c r="D385" s="359"/>
      <c r="E385" s="359"/>
      <c r="F385" s="359"/>
      <c r="G385" s="359"/>
      <c r="H385" s="359"/>
      <c r="I385" s="359"/>
      <c r="J385" s="6"/>
      <c r="K385" s="3"/>
    </row>
    <row r="386" spans="1:12">
      <c r="A386" s="359"/>
      <c r="B386" s="359"/>
      <c r="C386" s="359"/>
      <c r="D386" s="359"/>
      <c r="E386" s="359"/>
      <c r="F386" s="359"/>
      <c r="G386" s="359"/>
      <c r="H386" s="359"/>
      <c r="I386" s="359"/>
      <c r="J386" s="6"/>
      <c r="K386" s="3"/>
    </row>
    <row r="387" spans="1:12">
      <c r="A387" s="359"/>
      <c r="B387" s="359"/>
      <c r="C387" s="359"/>
      <c r="D387" s="359"/>
      <c r="E387" s="359"/>
      <c r="F387" s="359"/>
      <c r="G387" s="359"/>
      <c r="H387" s="359"/>
      <c r="I387" s="359"/>
      <c r="J387" s="6"/>
      <c r="K387" s="3"/>
    </row>
    <row r="388" spans="1:12">
      <c r="A388" s="359"/>
      <c r="B388" s="359"/>
      <c r="C388" s="359"/>
      <c r="D388" s="359"/>
      <c r="E388" s="359"/>
      <c r="F388" s="359"/>
      <c r="G388" s="359"/>
      <c r="H388" s="359"/>
      <c r="I388" s="359"/>
      <c r="J388" s="6"/>
    </row>
    <row r="389" spans="1:12">
      <c r="A389" s="359"/>
      <c r="B389" s="359"/>
      <c r="C389" s="359"/>
      <c r="D389" s="359"/>
      <c r="E389" s="359"/>
      <c r="F389" s="359"/>
      <c r="G389" s="359"/>
      <c r="H389" s="359"/>
      <c r="I389" s="359"/>
      <c r="J389" s="6"/>
    </row>
    <row r="390" spans="1:12">
      <c r="A390" s="58"/>
      <c r="B390" s="58"/>
      <c r="C390" s="58"/>
      <c r="D390" s="58"/>
      <c r="E390" s="58"/>
      <c r="F390" s="58"/>
      <c r="G390" s="58"/>
      <c r="H390" s="58"/>
      <c r="I390" s="58"/>
      <c r="J390" s="6"/>
    </row>
    <row r="391" spans="1:12" ht="12.75" customHeight="1">
      <c r="A391" s="330" t="s">
        <v>30</v>
      </c>
      <c r="B391" s="330"/>
      <c r="C391" s="330"/>
      <c r="D391" s="330"/>
      <c r="E391" s="330"/>
      <c r="F391" s="330"/>
      <c r="G391" s="330"/>
      <c r="H391" s="330"/>
      <c r="I391" s="330"/>
      <c r="J391" s="6"/>
    </row>
    <row r="392" spans="1:12">
      <c r="A392" s="330"/>
      <c r="B392" s="330"/>
      <c r="C392" s="330"/>
      <c r="D392" s="330"/>
      <c r="E392" s="330"/>
      <c r="F392" s="330"/>
      <c r="G392" s="330"/>
      <c r="H392" s="330"/>
      <c r="I392" s="330"/>
      <c r="J392" s="6"/>
      <c r="L392" s="2"/>
    </row>
    <row r="393" spans="1:12">
      <c r="A393" s="330"/>
      <c r="B393" s="330"/>
      <c r="C393" s="330"/>
      <c r="D393" s="330"/>
      <c r="E393" s="330"/>
      <c r="F393" s="330"/>
      <c r="G393" s="330"/>
      <c r="H393" s="330"/>
      <c r="I393" s="330"/>
      <c r="J393" s="6"/>
      <c r="L393" s="2"/>
    </row>
    <row r="394" spans="1:12">
      <c r="A394" s="330"/>
      <c r="B394" s="330"/>
      <c r="C394" s="330"/>
      <c r="D394" s="330"/>
      <c r="E394" s="330"/>
      <c r="F394" s="330"/>
      <c r="G394" s="330"/>
      <c r="H394" s="330"/>
      <c r="I394" s="330"/>
      <c r="J394" s="6"/>
      <c r="L394" s="2"/>
    </row>
    <row r="395" spans="1:12">
      <c r="A395" s="330"/>
      <c r="B395" s="330"/>
      <c r="C395" s="330"/>
      <c r="D395" s="330"/>
      <c r="E395" s="330"/>
      <c r="F395" s="330"/>
      <c r="G395" s="330"/>
      <c r="H395" s="330"/>
      <c r="I395" s="330"/>
      <c r="J395" s="6"/>
      <c r="L395" s="2"/>
    </row>
    <row r="396" spans="1:12">
      <c r="A396" s="149"/>
      <c r="B396" s="149"/>
      <c r="C396" s="149"/>
      <c r="D396" s="149"/>
      <c r="E396" s="149"/>
      <c r="F396" s="149"/>
      <c r="G396" s="149"/>
      <c r="H396" s="149"/>
      <c r="I396" s="149"/>
      <c r="J396" s="6"/>
      <c r="L396" s="2"/>
    </row>
    <row r="397" spans="1:12" ht="12.75" customHeight="1">
      <c r="A397" s="330" t="s">
        <v>54</v>
      </c>
      <c r="B397" s="330"/>
      <c r="C397" s="330"/>
      <c r="D397" s="330"/>
      <c r="E397" s="330"/>
      <c r="F397" s="330"/>
      <c r="G397" s="330"/>
      <c r="H397" s="330"/>
      <c r="I397" s="330"/>
      <c r="J397" s="6"/>
    </row>
    <row r="398" spans="1:12">
      <c r="A398" s="330"/>
      <c r="B398" s="330"/>
      <c r="C398" s="330"/>
      <c r="D398" s="330"/>
      <c r="E398" s="330"/>
      <c r="F398" s="330"/>
      <c r="G398" s="330"/>
      <c r="H398" s="330"/>
      <c r="I398" s="330"/>
      <c r="J398" s="6"/>
    </row>
    <row r="399" spans="1:12">
      <c r="A399" s="330"/>
      <c r="B399" s="330"/>
      <c r="C399" s="330"/>
      <c r="D399" s="330"/>
      <c r="E399" s="330"/>
      <c r="F399" s="330"/>
      <c r="G399" s="330"/>
      <c r="H399" s="330"/>
      <c r="I399" s="330"/>
      <c r="J399" s="6"/>
    </row>
    <row r="400" spans="1:12">
      <c r="A400" s="330"/>
      <c r="B400" s="330"/>
      <c r="C400" s="330"/>
      <c r="D400" s="330"/>
      <c r="E400" s="330"/>
      <c r="F400" s="330"/>
      <c r="G400" s="330"/>
      <c r="H400" s="330"/>
      <c r="I400" s="330"/>
      <c r="J400" s="6"/>
      <c r="K400" s="2"/>
    </row>
    <row r="401" spans="1:11">
      <c r="A401" s="330"/>
      <c r="B401" s="330"/>
      <c r="C401" s="330"/>
      <c r="D401" s="330"/>
      <c r="E401" s="330"/>
      <c r="F401" s="330"/>
      <c r="G401" s="330"/>
      <c r="H401" s="330"/>
      <c r="I401" s="330"/>
      <c r="J401" s="6"/>
      <c r="K401" s="2"/>
    </row>
    <row r="402" spans="1:11">
      <c r="A402" s="330"/>
      <c r="B402" s="330"/>
      <c r="C402" s="330"/>
      <c r="D402" s="330"/>
      <c r="E402" s="330"/>
      <c r="F402" s="330"/>
      <c r="G402" s="330"/>
      <c r="H402" s="330"/>
      <c r="I402" s="330"/>
      <c r="J402" s="6"/>
      <c r="K402" s="2"/>
    </row>
    <row r="403" spans="1:11">
      <c r="A403" s="55"/>
      <c r="B403" s="55"/>
      <c r="C403" s="55"/>
      <c r="D403" s="55"/>
      <c r="E403" s="55"/>
      <c r="F403" s="55"/>
      <c r="G403" s="55"/>
      <c r="H403" s="55"/>
      <c r="I403" s="55"/>
      <c r="J403" s="6"/>
      <c r="K403" s="2"/>
    </row>
    <row r="404" spans="1:11" s="91" customFormat="1" ht="13.5" thickBot="1"/>
    <row r="405" spans="1:11" s="91" customFormat="1" ht="15" thickBot="1">
      <c r="A405" s="147" t="s">
        <v>55</v>
      </c>
      <c r="B405" s="107"/>
      <c r="C405" s="107"/>
      <c r="D405" s="107"/>
      <c r="E405" s="107"/>
      <c r="F405" s="107"/>
      <c r="G405" s="107"/>
      <c r="H405" s="148"/>
      <c r="I405" s="95"/>
    </row>
    <row r="406" spans="1:11" s="91" customFormat="1" ht="15" thickBot="1">
      <c r="A406" s="106" t="s">
        <v>53</v>
      </c>
      <c r="B406" s="107"/>
      <c r="C406" s="92"/>
      <c r="D406" s="92"/>
      <c r="E406" s="92"/>
      <c r="F406" s="92"/>
      <c r="G406" s="92"/>
      <c r="H406" s="104"/>
      <c r="I406" s="95"/>
    </row>
    <row r="407" spans="1:11" s="91" customFormat="1" ht="17.25">
      <c r="A407" s="108" t="s">
        <v>56</v>
      </c>
      <c r="B407" s="109">
        <v>2</v>
      </c>
      <c r="C407" s="98" t="s">
        <v>57</v>
      </c>
      <c r="D407" s="98"/>
      <c r="E407" s="98"/>
      <c r="F407" s="98"/>
      <c r="G407" s="98"/>
      <c r="H407" s="105"/>
      <c r="I407" s="95"/>
      <c r="J407" s="94"/>
    </row>
    <row r="408" spans="1:11" s="91" customFormat="1" ht="17.25">
      <c r="A408" s="108" t="s">
        <v>58</v>
      </c>
      <c r="B408" s="110">
        <v>0.13</v>
      </c>
      <c r="C408" s="98" t="s">
        <v>59</v>
      </c>
      <c r="D408" s="98"/>
      <c r="E408" s="98"/>
      <c r="F408" s="98"/>
      <c r="G408" s="98"/>
      <c r="H408" s="105"/>
      <c r="I408" s="95"/>
      <c r="J408" s="94"/>
    </row>
    <row r="409" spans="1:11" s="91" customFormat="1" ht="17.25">
      <c r="A409" s="108" t="s">
        <v>60</v>
      </c>
      <c r="B409" s="111">
        <v>0.3</v>
      </c>
      <c r="C409" s="98" t="s">
        <v>61</v>
      </c>
      <c r="D409" s="98"/>
      <c r="E409" s="98"/>
      <c r="F409" s="98"/>
      <c r="G409" s="98"/>
      <c r="H409" s="105"/>
      <c r="I409" s="95"/>
      <c r="J409" s="94"/>
    </row>
    <row r="410" spans="1:11" s="91" customFormat="1" ht="17.25">
      <c r="A410" s="108" t="s">
        <v>62</v>
      </c>
      <c r="B410" s="111">
        <v>0.25</v>
      </c>
      <c r="C410" s="98" t="s">
        <v>63</v>
      </c>
      <c r="D410" s="98"/>
      <c r="E410" s="98"/>
      <c r="F410" s="98"/>
      <c r="G410" s="98"/>
      <c r="H410" s="105"/>
      <c r="I410" s="95"/>
      <c r="J410" s="94"/>
    </row>
    <row r="411" spans="1:11" s="91" customFormat="1" ht="17.25">
      <c r="A411" s="108" t="s">
        <v>64</v>
      </c>
      <c r="B411" s="111">
        <v>0.15</v>
      </c>
      <c r="C411" s="98" t="s">
        <v>65</v>
      </c>
      <c r="D411" s="98"/>
      <c r="E411" s="98"/>
      <c r="F411" s="98"/>
      <c r="G411" s="98"/>
      <c r="H411" s="105"/>
      <c r="I411" s="95"/>
      <c r="J411" s="94"/>
    </row>
    <row r="412" spans="1:11" s="91" customFormat="1" ht="18" customHeight="1" thickBot="1">
      <c r="A412" s="112" t="s">
        <v>66</v>
      </c>
      <c r="B412" s="113">
        <v>0.06</v>
      </c>
      <c r="C412" s="114" t="s">
        <v>67</v>
      </c>
      <c r="D412" s="99"/>
      <c r="E412" s="99"/>
      <c r="F412" s="99"/>
      <c r="G412" s="99"/>
      <c r="H412" s="115"/>
      <c r="I412" s="95"/>
      <c r="J412" s="94"/>
    </row>
    <row r="413" spans="1:11" s="91" customFormat="1">
      <c r="A413" s="116"/>
      <c r="B413" s="117"/>
      <c r="C413" s="92"/>
      <c r="D413" s="92"/>
      <c r="E413" s="92"/>
      <c r="F413" s="92"/>
      <c r="G413" s="92"/>
      <c r="H413" s="104"/>
      <c r="I413" s="95"/>
      <c r="J413" s="94"/>
    </row>
    <row r="414" spans="1:11" s="91" customFormat="1">
      <c r="A414" s="118" t="s">
        <v>68</v>
      </c>
      <c r="B414" s="119">
        <f>B409</f>
        <v>0.3</v>
      </c>
      <c r="C414" s="119">
        <f>B410</f>
        <v>0.25</v>
      </c>
      <c r="D414" s="119">
        <f>B411</f>
        <v>0.15</v>
      </c>
      <c r="E414" s="119">
        <f>B412</f>
        <v>0.06</v>
      </c>
      <c r="F414" s="119">
        <f>E414</f>
        <v>0.06</v>
      </c>
      <c r="G414" s="98"/>
      <c r="H414" s="105"/>
      <c r="I414" s="95"/>
      <c r="J414" s="94"/>
    </row>
    <row r="415" spans="1:11" s="91" customFormat="1" ht="17.25" customHeight="1">
      <c r="A415" s="96" t="s">
        <v>3</v>
      </c>
      <c r="B415" s="120">
        <v>0</v>
      </c>
      <c r="C415" s="120">
        <v>1</v>
      </c>
      <c r="D415" s="120">
        <v>2</v>
      </c>
      <c r="E415" s="120">
        <v>3</v>
      </c>
      <c r="F415" s="120">
        <v>4</v>
      </c>
      <c r="G415" s="98"/>
      <c r="H415" s="105"/>
      <c r="I415" s="95"/>
      <c r="J415" s="94"/>
    </row>
    <row r="416" spans="1:11" s="91" customFormat="1">
      <c r="A416" s="121" t="s">
        <v>69</v>
      </c>
      <c r="B416" s="122"/>
      <c r="C416" s="123">
        <f>B407*(1+B414)</f>
        <v>2.6</v>
      </c>
      <c r="D416" s="123">
        <f>C416*(1+C414)</f>
        <v>3.25</v>
      </c>
      <c r="E416" s="123">
        <f>D416*(1+D414)</f>
        <v>3.7374999999999998</v>
      </c>
      <c r="F416" s="273"/>
      <c r="G416" s="98"/>
      <c r="H416" s="105"/>
      <c r="I416" s="95"/>
      <c r="J416" s="94"/>
    </row>
    <row r="417" spans="1:14" s="91" customFormat="1" ht="15" thickBot="1">
      <c r="A417" s="124"/>
      <c r="B417" s="122"/>
      <c r="C417" s="150" t="s">
        <v>81</v>
      </c>
      <c r="D417" s="150" t="s">
        <v>81</v>
      </c>
      <c r="E417" s="150" t="s">
        <v>81</v>
      </c>
      <c r="F417" s="98"/>
      <c r="G417" s="98"/>
      <c r="H417" s="105"/>
      <c r="I417" s="95"/>
      <c r="J417" s="94"/>
    </row>
    <row r="418" spans="1:14" s="91" customFormat="1" ht="17.25">
      <c r="A418" s="124"/>
      <c r="B418" s="122"/>
      <c r="C418" s="125" t="s">
        <v>70</v>
      </c>
      <c r="D418" s="125" t="s">
        <v>71</v>
      </c>
      <c r="E418" s="125" t="s">
        <v>72</v>
      </c>
      <c r="F418" s="98"/>
      <c r="G418" s="152" t="s">
        <v>82</v>
      </c>
      <c r="H418" s="153"/>
      <c r="I418" s="95"/>
      <c r="J418" s="94"/>
    </row>
    <row r="419" spans="1:14" s="91" customFormat="1" ht="13.5" customHeight="1">
      <c r="A419" s="124"/>
      <c r="B419" s="122"/>
      <c r="C419" s="126" t="s">
        <v>73</v>
      </c>
      <c r="D419" s="126" t="s">
        <v>73</v>
      </c>
      <c r="E419" s="126" t="s">
        <v>73</v>
      </c>
      <c r="F419" s="98"/>
      <c r="G419" s="154" t="s">
        <v>83</v>
      </c>
      <c r="H419" s="155"/>
      <c r="I419" s="95"/>
      <c r="J419" s="94"/>
    </row>
    <row r="420" spans="1:14" s="91" customFormat="1" ht="18.75" thickBot="1">
      <c r="A420" s="124"/>
      <c r="B420" s="122"/>
      <c r="C420" s="127" t="s">
        <v>74</v>
      </c>
      <c r="D420" s="127" t="s">
        <v>75</v>
      </c>
      <c r="E420" s="127" t="s">
        <v>76</v>
      </c>
      <c r="F420" s="98"/>
      <c r="G420" s="156" t="s">
        <v>84</v>
      </c>
      <c r="H420" s="157"/>
      <c r="I420" s="95"/>
      <c r="J420" s="94"/>
    </row>
    <row r="421" spans="1:14" s="91" customFormat="1" ht="15" thickBot="1">
      <c r="A421" s="93"/>
      <c r="B421" s="98"/>
      <c r="C421" s="98"/>
      <c r="D421" s="98"/>
      <c r="E421" s="98"/>
      <c r="F421" s="98"/>
      <c r="G421" s="150" t="s">
        <v>81</v>
      </c>
      <c r="H421" s="105"/>
      <c r="I421" s="95"/>
      <c r="J421" s="94"/>
      <c r="K421" s="325"/>
      <c r="L421" s="325"/>
      <c r="M421" s="325"/>
      <c r="N421" s="325"/>
    </row>
    <row r="422" spans="1:14" s="91" customFormat="1" ht="17.25">
      <c r="A422" s="128"/>
      <c r="B422" s="98"/>
      <c r="C422" s="98"/>
      <c r="D422" s="98"/>
      <c r="E422" s="98"/>
      <c r="F422" s="151"/>
      <c r="G422" s="328" t="s">
        <v>193</v>
      </c>
      <c r="H422" s="153"/>
      <c r="I422" s="95"/>
      <c r="J422" s="94"/>
      <c r="K422" s="325"/>
      <c r="L422" s="325"/>
      <c r="M422" s="325"/>
      <c r="N422" s="325"/>
    </row>
    <row r="423" spans="1:14" s="91" customFormat="1" ht="14.25">
      <c r="A423" s="373" t="s">
        <v>77</v>
      </c>
      <c r="B423" s="129">
        <f>C416/(1+B408)</f>
        <v>2.3008849557522129</v>
      </c>
      <c r="C423" s="130"/>
      <c r="D423" s="130"/>
      <c r="E423" s="130"/>
      <c r="F423" s="326"/>
      <c r="G423" s="327" t="s">
        <v>192</v>
      </c>
      <c r="H423" s="155"/>
      <c r="I423" s="95"/>
      <c r="J423" s="94"/>
      <c r="K423" s="325"/>
      <c r="L423" s="325"/>
      <c r="M423" s="325"/>
      <c r="N423" s="325"/>
    </row>
    <row r="424" spans="1:14" s="91" customFormat="1" ht="18" customHeight="1" thickBot="1">
      <c r="A424" s="373"/>
      <c r="B424" s="129">
        <f>D416/(1+B408)^2</f>
        <v>2.5452267209648372</v>
      </c>
      <c r="C424" s="98"/>
      <c r="D424" s="98"/>
      <c r="E424" s="98"/>
      <c r="F424" s="151"/>
      <c r="G424" s="156" t="s">
        <v>84</v>
      </c>
      <c r="H424" s="157"/>
      <c r="I424" s="95"/>
      <c r="J424" s="94"/>
      <c r="K424" s="325"/>
      <c r="L424" s="325"/>
      <c r="M424" s="325"/>
      <c r="N424" s="325"/>
    </row>
    <row r="425" spans="1:14" s="91" customFormat="1" ht="15" thickBot="1">
      <c r="A425" s="373"/>
      <c r="B425" s="129">
        <f>E416/(1+B408)^3</f>
        <v>2.5902749815128878</v>
      </c>
      <c r="C425" s="98"/>
      <c r="D425" s="98"/>
      <c r="E425" s="98"/>
      <c r="F425" s="98"/>
      <c r="G425" s="150" t="s">
        <v>81</v>
      </c>
      <c r="H425" s="131"/>
      <c r="I425" s="95"/>
      <c r="J425" s="94"/>
      <c r="K425" s="325"/>
      <c r="L425" s="325"/>
      <c r="M425" s="325"/>
      <c r="N425" s="325"/>
    </row>
    <row r="426" spans="1:14" s="91" customFormat="1" ht="15.75" thickBot="1">
      <c r="A426" s="132" t="s">
        <v>78</v>
      </c>
      <c r="B426" s="50" t="s">
        <v>147</v>
      </c>
      <c r="C426" s="130"/>
      <c r="D426" s="98"/>
      <c r="E426" s="50" t="s">
        <v>147</v>
      </c>
      <c r="F426" s="133"/>
      <c r="G426" s="134" t="s">
        <v>147</v>
      </c>
      <c r="H426" s="135"/>
      <c r="I426" s="95"/>
      <c r="J426" s="94"/>
    </row>
    <row r="427" spans="1:14" s="91" customFormat="1" ht="15.75" thickBot="1">
      <c r="A427" s="136"/>
      <c r="B427" s="137"/>
      <c r="C427" s="130"/>
      <c r="D427" s="98"/>
      <c r="E427" s="138" t="s">
        <v>146</v>
      </c>
      <c r="F427" s="139" t="e">
        <f>G426/G428</f>
        <v>#VALUE!</v>
      </c>
      <c r="G427" s="50" t="s">
        <v>147</v>
      </c>
      <c r="H427" s="140" t="s">
        <v>79</v>
      </c>
      <c r="I427" s="95"/>
    </row>
    <row r="428" spans="1:14" s="91" customFormat="1" ht="22.5" customHeight="1" thickBot="1">
      <c r="A428" s="141"/>
      <c r="B428" s="50" t="s">
        <v>147</v>
      </c>
      <c r="C428" s="142"/>
      <c r="D428" s="115"/>
      <c r="E428" s="143" t="s">
        <v>80</v>
      </c>
      <c r="F428" s="144"/>
      <c r="G428" s="145">
        <f>B408-B412</f>
        <v>7.0000000000000007E-2</v>
      </c>
      <c r="H428" s="146"/>
      <c r="I428" s="95"/>
    </row>
    <row r="429" spans="1:14">
      <c r="A429" s="55"/>
      <c r="B429" s="55"/>
      <c r="C429" s="55"/>
      <c r="D429" s="55"/>
      <c r="E429" s="55"/>
      <c r="F429" s="55"/>
      <c r="G429" s="55"/>
      <c r="H429" s="55"/>
      <c r="I429" s="55"/>
      <c r="J429" s="6"/>
      <c r="K429" s="2"/>
    </row>
    <row r="430" spans="1:14" ht="13.5" thickBot="1">
      <c r="A430" s="55"/>
      <c r="B430" s="55"/>
      <c r="C430" s="55"/>
      <c r="D430" s="55"/>
      <c r="E430" s="55"/>
      <c r="F430" s="55"/>
      <c r="G430" s="55"/>
      <c r="H430" s="55"/>
      <c r="I430" s="55"/>
      <c r="J430" s="6"/>
      <c r="K430" s="2"/>
    </row>
    <row r="431" spans="1:14">
      <c r="A431" s="162" t="s">
        <v>31</v>
      </c>
      <c r="B431" s="163"/>
      <c r="C431" s="164"/>
      <c r="H431" s="6"/>
      <c r="I431" s="6"/>
      <c r="J431" s="6"/>
    </row>
    <row r="432" spans="1:14" ht="13.5" thickBot="1">
      <c r="A432" s="274"/>
      <c r="B432" s="159"/>
      <c r="C432" s="165"/>
      <c r="H432" s="31"/>
      <c r="I432" s="49"/>
      <c r="J432" s="6"/>
    </row>
    <row r="433" spans="1:10" ht="13.5" thickBot="1">
      <c r="A433" s="274" t="s">
        <v>9</v>
      </c>
      <c r="B433" s="50" t="s">
        <v>147</v>
      </c>
      <c r="C433" s="165"/>
      <c r="H433" s="6"/>
      <c r="I433" s="6"/>
      <c r="J433" s="6"/>
    </row>
    <row r="434" spans="1:10" ht="13.5" thickBot="1">
      <c r="A434" s="274"/>
      <c r="B434" s="166"/>
      <c r="C434" s="165"/>
      <c r="H434" s="6"/>
      <c r="I434" s="6"/>
      <c r="J434" s="6"/>
    </row>
    <row r="435" spans="1:10" ht="13.5" thickBot="1">
      <c r="A435" s="274" t="s">
        <v>29</v>
      </c>
      <c r="B435" s="51" t="s">
        <v>147</v>
      </c>
      <c r="C435" s="165"/>
      <c r="H435" s="6"/>
      <c r="I435" s="6"/>
      <c r="J435" s="6"/>
    </row>
    <row r="436" spans="1:10" ht="13.5" thickBot="1">
      <c r="A436" s="274"/>
      <c r="B436" s="166"/>
      <c r="C436" s="165"/>
      <c r="H436" s="6"/>
      <c r="I436" s="6"/>
      <c r="J436" s="6"/>
    </row>
    <row r="437" spans="1:10" ht="13.5" thickBot="1">
      <c r="A437" s="275" t="s">
        <v>17</v>
      </c>
      <c r="B437" s="51" t="s">
        <v>147</v>
      </c>
      <c r="C437" s="167"/>
      <c r="H437" s="6"/>
      <c r="I437" s="6"/>
      <c r="J437" s="6"/>
    </row>
    <row r="438" spans="1:10">
      <c r="A438" s="48"/>
      <c r="B438" s="6"/>
      <c r="C438" s="6"/>
      <c r="D438" s="6"/>
      <c r="E438" s="6"/>
      <c r="F438" s="6"/>
      <c r="G438" s="6"/>
      <c r="H438" s="6"/>
      <c r="I438" s="6"/>
      <c r="J438" s="6"/>
    </row>
    <row r="440" spans="1:10" s="4" customFormat="1">
      <c r="A440" s="6" t="s">
        <v>32</v>
      </c>
      <c r="B440" s="6"/>
      <c r="C440" s="6"/>
      <c r="D440" s="6"/>
      <c r="E440" s="47"/>
      <c r="F440" s="47"/>
      <c r="G440" s="47"/>
      <c r="H440" s="47"/>
      <c r="I440" s="47"/>
      <c r="J440" s="47"/>
    </row>
    <row r="441" spans="1:10" s="4" customFormat="1" ht="13.5" thickBot="1">
      <c r="A441" s="6"/>
      <c r="B441" s="6"/>
      <c r="C441" s="6"/>
      <c r="D441" s="6"/>
      <c r="E441" s="47"/>
      <c r="F441" s="47"/>
      <c r="G441" s="47"/>
      <c r="H441" s="47"/>
      <c r="I441" s="47"/>
      <c r="J441" s="47"/>
    </row>
    <row r="442" spans="1:10" s="4" customFormat="1" ht="13.5" thickBot="1">
      <c r="A442" s="6" t="s">
        <v>9</v>
      </c>
      <c r="B442" s="6"/>
      <c r="C442" s="50" t="s">
        <v>147</v>
      </c>
      <c r="D442" s="6"/>
      <c r="E442" s="47"/>
      <c r="F442" s="47"/>
      <c r="G442" s="47"/>
      <c r="H442" s="47"/>
      <c r="I442" s="47"/>
      <c r="J442" s="47"/>
    </row>
    <row r="443" spans="1:10" s="4" customFormat="1" ht="13.5" thickBot="1">
      <c r="A443" s="6"/>
      <c r="B443" s="6"/>
      <c r="C443" s="14"/>
      <c r="D443" s="6"/>
      <c r="E443" s="47"/>
      <c r="F443" s="47"/>
      <c r="G443" s="47"/>
      <c r="H443" s="47"/>
      <c r="I443" s="47"/>
      <c r="J443" s="47"/>
    </row>
    <row r="444" spans="1:10" s="4" customFormat="1" ht="13.5" thickBot="1">
      <c r="A444" s="6" t="s">
        <v>29</v>
      </c>
      <c r="B444" s="6"/>
      <c r="C444" s="51" t="s">
        <v>147</v>
      </c>
      <c r="D444" s="6"/>
      <c r="E444" s="47"/>
      <c r="F444" s="47"/>
      <c r="G444" s="47"/>
      <c r="H444" s="47"/>
      <c r="I444" s="47"/>
      <c r="J444" s="47"/>
    </row>
    <row r="445" spans="1:10" s="4" customFormat="1" ht="13.5" thickBot="1">
      <c r="A445" s="6"/>
      <c r="B445" s="6"/>
      <c r="C445" s="14"/>
      <c r="D445" s="6"/>
      <c r="E445" s="47"/>
      <c r="F445" s="47"/>
      <c r="G445" s="47"/>
      <c r="H445" s="47"/>
      <c r="I445" s="47"/>
      <c r="J445" s="47"/>
    </row>
    <row r="446" spans="1:10" s="4" customFormat="1" ht="13.5" thickBot="1">
      <c r="A446" s="276" t="s">
        <v>17</v>
      </c>
      <c r="B446" s="6"/>
      <c r="C446" s="51" t="s">
        <v>147</v>
      </c>
      <c r="D446" s="6"/>
      <c r="E446" s="47"/>
      <c r="F446" s="47"/>
      <c r="G446" s="47"/>
      <c r="H446" s="47"/>
      <c r="I446" s="47"/>
      <c r="J446" s="47"/>
    </row>
    <row r="447" spans="1:10" s="4" customFormat="1">
      <c r="A447" s="102"/>
      <c r="B447" s="103"/>
      <c r="C447" s="47"/>
      <c r="D447" s="47"/>
      <c r="E447" s="47"/>
      <c r="F447" s="47"/>
      <c r="G447" s="47"/>
      <c r="H447" s="47"/>
      <c r="I447" s="47"/>
      <c r="J447" s="47"/>
    </row>
    <row r="450" spans="1:10">
      <c r="A450" s="272"/>
      <c r="B450" s="272"/>
      <c r="C450" s="272"/>
      <c r="D450" s="272"/>
      <c r="E450" s="272"/>
      <c r="F450" s="272"/>
      <c r="G450" s="272"/>
      <c r="H450" s="272"/>
      <c r="I450" s="272"/>
      <c r="J450" s="6"/>
    </row>
    <row r="451" spans="1:10" ht="12.75" customHeight="1">
      <c r="A451" s="359" t="s">
        <v>190</v>
      </c>
      <c r="B451" s="359"/>
      <c r="C451" s="359"/>
      <c r="D451" s="359"/>
      <c r="E451" s="359"/>
      <c r="F451" s="359"/>
      <c r="G451" s="359"/>
      <c r="H451" s="359"/>
      <c r="I451" s="359"/>
      <c r="J451" s="6"/>
    </row>
    <row r="452" spans="1:10">
      <c r="A452" s="359"/>
      <c r="B452" s="359"/>
      <c r="C452" s="359"/>
      <c r="D452" s="359"/>
      <c r="E452" s="359"/>
      <c r="F452" s="359"/>
      <c r="G452" s="359"/>
      <c r="H452" s="359"/>
      <c r="I452" s="359"/>
      <c r="J452" s="6"/>
    </row>
    <row r="453" spans="1:10">
      <c r="A453" s="6"/>
      <c r="B453" s="6"/>
      <c r="C453" s="6"/>
      <c r="D453" s="6"/>
      <c r="E453" s="6"/>
      <c r="F453" s="6"/>
      <c r="G453" s="6"/>
      <c r="H453" s="6"/>
      <c r="I453" s="6"/>
      <c r="J453" s="6"/>
    </row>
    <row r="454" spans="1:10">
      <c r="A454" s="6" t="s">
        <v>15</v>
      </c>
      <c r="B454" s="6"/>
      <c r="C454" s="6"/>
      <c r="D454" s="6"/>
      <c r="E454" s="6"/>
      <c r="F454" s="6"/>
      <c r="G454" s="6"/>
      <c r="H454" s="6"/>
      <c r="I454" s="6"/>
      <c r="J454" s="6"/>
    </row>
    <row r="455" spans="1:10">
      <c r="A455" s="10"/>
      <c r="B455" s="6"/>
      <c r="C455" s="6"/>
      <c r="D455" s="6"/>
      <c r="E455" s="6"/>
      <c r="F455" s="6"/>
      <c r="G455" s="6"/>
      <c r="H455" s="6"/>
      <c r="I455" s="6"/>
      <c r="J455" s="6"/>
    </row>
    <row r="456" spans="1:10" ht="15.75">
      <c r="A456" s="21" t="s">
        <v>145</v>
      </c>
      <c r="B456" s="21" t="s">
        <v>143</v>
      </c>
      <c r="C456" s="42" t="s">
        <v>5</v>
      </c>
      <c r="D456" s="21" t="s">
        <v>144</v>
      </c>
      <c r="E456" s="6"/>
      <c r="F456" s="6"/>
      <c r="G456" s="6"/>
      <c r="H456" s="6"/>
      <c r="I456" s="6"/>
      <c r="J456" s="6"/>
    </row>
    <row r="457" spans="1:10" ht="16.5" thickBot="1">
      <c r="A457" s="158" t="s">
        <v>145</v>
      </c>
      <c r="B457" s="43" t="s">
        <v>147</v>
      </c>
      <c r="C457" s="42" t="s">
        <v>5</v>
      </c>
      <c r="D457" s="44" t="s">
        <v>147</v>
      </c>
      <c r="E457" s="6"/>
      <c r="F457" s="6"/>
      <c r="G457" s="6"/>
      <c r="H457" s="6"/>
      <c r="I457" s="6"/>
      <c r="J457" s="6"/>
    </row>
    <row r="458" spans="1:10" ht="15" thickBot="1">
      <c r="A458" s="158" t="s">
        <v>145</v>
      </c>
      <c r="B458" s="45" t="s">
        <v>147</v>
      </c>
      <c r="C458" s="21"/>
      <c r="D458" s="21"/>
      <c r="E458" s="6"/>
      <c r="F458" s="6"/>
      <c r="G458" s="6"/>
      <c r="H458" s="6"/>
      <c r="I458" s="6"/>
      <c r="J458" s="6"/>
    </row>
    <row r="459" spans="1:10">
      <c r="A459" s="277"/>
      <c r="B459" s="277"/>
      <c r="C459" s="277"/>
      <c r="D459" s="277"/>
      <c r="E459" s="277"/>
      <c r="F459" s="277"/>
      <c r="G459" s="277"/>
      <c r="H459" s="277"/>
      <c r="I459" s="277"/>
      <c r="J459" s="6"/>
    </row>
    <row r="581" spans="1:10">
      <c r="A581" s="21"/>
      <c r="B581" s="46"/>
      <c r="C581" s="21"/>
      <c r="D581" s="21"/>
      <c r="E581" s="6"/>
      <c r="F581" s="6"/>
      <c r="G581" s="6"/>
      <c r="H581" s="6"/>
      <c r="I581" s="6"/>
      <c r="J581" s="6"/>
    </row>
  </sheetData>
  <scenarios current="0" show="0" sqref="C333">
    <scenario name="No Change" locked="1" count="13" user="Mike Ehrhardt" comment="Created by Mike Ehrhardt on 5/30/2014&#10;Modified by Mike Ehrhardt on 5/30/2014">
      <inputCells r="F312" undone="1" val="0.56" numFmtId="164"/>
      <inputCells r="E312" undone="1" val="0.56" numFmtId="164"/>
      <inputCells r="D312" undone="1" val="0.56" numFmtId="164"/>
      <inputCells r="C312" undone="1" val="0.56" numFmtId="164"/>
      <inputCells r="F311" undone="1" val="0.045" numFmtId="164"/>
      <inputCells r="E311" undone="1" val="0.045" numFmtId="164"/>
      <inputCells r="D311" undone="1" val="0.045" numFmtId="164"/>
      <inputCells r="C311" undone="1" val="0.045" numFmtId="164"/>
      <inputCells r="F310" undone="1" val="0.05" numFmtId="9"/>
      <inputCells r="E310" undone="1" val="0.05" numFmtId="9"/>
      <inputCells r="D310" undone="1" val="0.08" numFmtId="9"/>
      <inputCells r="C310" undone="1" val="0.1" numFmtId="9"/>
      <inputCells r="A304" undone="1" val="No Change"/>
    </scenario>
    <scenario name="Improve Growth" locked="1" count="13" user="Mike Ehrhardt" comment="Created by Mike Ehrhardt on 5/30/2014&#10;Modified by Mike Ehrhardt on 5/30/2014">
      <inputCells r="F312" undone="1" val="0.56" numFmtId="164"/>
      <inputCells r="E312" undone="1" val="0.56" numFmtId="164"/>
      <inputCells r="D312" undone="1" val="0.56" numFmtId="164"/>
      <inputCells r="C312" undone="1" val="0.56" numFmtId="164"/>
      <inputCells r="F311" undone="1" val="0.045" numFmtId="164"/>
      <inputCells r="E311" undone="1" val="0.045" numFmtId="164"/>
      <inputCells r="D311" undone="1" val="0.045" numFmtId="164"/>
      <inputCells r="C311" undone="1" val="0.045" numFmtId="164"/>
      <inputCells r="F310" undone="1" val="0.06" numFmtId="9"/>
      <inputCells r="E310" undone="1" val="0.06" numFmtId="9"/>
      <inputCells r="D310" undone="1" val="0.09" numFmtId="9"/>
      <inputCells r="C310" undone="1" val="0.11" numFmtId="9"/>
      <inputCells r="A304" undone="1" val="Improve Growth"/>
    </scenario>
    <scenario name="Improve OP" locked="1" count="13" user="Mike Ehrhardt" comment="Created by Mike Ehrhardt on 5/30/2014">
      <inputCells r="F312" undone="1" val="0.56" numFmtId="164"/>
      <inputCells r="E312" undone="1" val="0.56" numFmtId="164"/>
      <inputCells r="D312" undone="1" val="0.56" numFmtId="164"/>
      <inputCells r="C312" undone="1" val="0.56" numFmtId="164"/>
      <inputCells r="F311" undone="1" val="0.055" numFmtId="164"/>
      <inputCells r="E311" undone="1" val="0.055" numFmtId="164"/>
      <inputCells r="D311" undone="1" val="0.055" numFmtId="164"/>
      <inputCells r="C311" undone="1" val="0.055" numFmtId="164"/>
      <inputCells r="F310" undone="1" val="0.05" numFmtId="9"/>
      <inputCells r="E310" undone="1" val="0.05" numFmtId="9"/>
      <inputCells r="D310" undone="1" val="0.08" numFmtId="9"/>
      <inputCells r="C310" undone="1" val="0.1" numFmtId="9"/>
      <inputCells r="A304" undone="1" val="Improve OP"/>
    </scenario>
    <scenario name="Improve CR" locked="1" count="13" user="Mike Ehrhardt" comment="Created by Mike Ehrhardt on 5/30/2014">
      <inputCells r="F312" undone="1" val="0.51" numFmtId="164"/>
      <inputCells r="E312" undone="1" val="0.51" numFmtId="164"/>
      <inputCells r="D312" undone="1" val="0.51" numFmtId="164"/>
      <inputCells r="C312" undone="1" val="0.51" numFmtId="164"/>
      <inputCells r="F311" undone="1" val="0.045" numFmtId="164"/>
      <inputCells r="E311" undone="1" val="0.045" numFmtId="164"/>
      <inputCells r="D311" undone="1" val="0.045" numFmtId="164"/>
      <inputCells r="C311" undone="1" val="0.045" numFmtId="164"/>
      <inputCells r="F310" undone="1" val="0.05" numFmtId="9"/>
      <inputCells r="E310" undone="1" val="0.05" numFmtId="9"/>
      <inputCells r="D310" undone="1" val="0.08" numFmtId="9"/>
      <inputCells r="C310" undone="1" val="0.1" numFmtId="9"/>
      <inputCells r="A304" undone="1" val="Improve CR"/>
    </scenario>
    <scenario name="Improve All" locked="1" count="13" user="Mike Ehrhardt" comment="Created by Mike Ehrhardt on 5/30/2014">
      <inputCells r="F312" undone="1" val="0.51" numFmtId="164"/>
      <inputCells r="E312" undone="1" val="0.51" numFmtId="164"/>
      <inputCells r="D312" undone="1" val="0.51" numFmtId="164"/>
      <inputCells r="C312" undone="1" val="0.51" numFmtId="164"/>
      <inputCells r="F311" undone="1" val="0.055" numFmtId="164"/>
      <inputCells r="E311" undone="1" val="0.055" numFmtId="164"/>
      <inputCells r="D311" undone="1" val="0.055" numFmtId="164"/>
      <inputCells r="C311" undone="1" val="0.055" numFmtId="164"/>
      <inputCells r="F310" undone="1" val="0.06" numFmtId="9"/>
      <inputCells r="E310" undone="1" val="0.06" numFmtId="9"/>
      <inputCells r="D310" undone="1" val="0.09" numFmtId="9"/>
      <inputCells r="C310" undone="1" val="0.11" numFmtId="9"/>
      <inputCells r="A304" undone="1" val="Improve All"/>
    </scenario>
    <scenario name="Improve OP and CR" locked="1" count="13" user="Mike Ehrhardt" comment="Created by Mike Ehrhardt on 5/30/2014">
      <inputCells r="F312" undone="1" val="0.51" numFmtId="164"/>
      <inputCells r="E312" undone="1" val="0.51" numFmtId="164"/>
      <inputCells r="D312" undone="1" val="0.51" numFmtId="164"/>
      <inputCells r="C312" undone="1" val="0.51" numFmtId="164"/>
      <inputCells r="F311" undone="1" val="0.055" numFmtId="164"/>
      <inputCells r="E311" undone="1" val="0.055" numFmtId="164"/>
      <inputCells r="D311" undone="1" val="0.055" numFmtId="164"/>
      <inputCells r="C311" undone="1" val="0.055" numFmtId="164"/>
      <inputCells r="F310" undone="1" val="0.05" numFmtId="9"/>
      <inputCells r="E310" undone="1" val="0.05" numFmtId="9"/>
      <inputCells r="D310" undone="1" val="0.08" numFmtId="9"/>
      <inputCells r="C310" undone="1" val="0.1" numFmtId="9"/>
      <inputCells r="A304" undone="1" val="Improve OP and CR"/>
    </scenario>
    <scenario name="Improve OP and Growth" locked="1" count="13" user="Mike Ehrhardt" comment="Created by Mike Ehrhardt on 3/13/2015&#10;Modified by Mike Ehrhardt on 3/13/2015">
      <inputCells r="F312" undone="1" val="0.56" numFmtId="164"/>
      <inputCells r="E312" undone="1" val="0.56" numFmtId="164"/>
      <inputCells r="D312" undone="1" val="0.56" numFmtId="164"/>
      <inputCells r="C312" undone="1" val="0.56" numFmtId="164"/>
      <inputCells r="F311" undone="1" val="0.055" numFmtId="164"/>
      <inputCells r="E311" undone="1" val="0.055" numFmtId="164"/>
      <inputCells r="D311" undone="1" val="0.055" numFmtId="164"/>
      <inputCells r="C311" undone="1" val="0.055" numFmtId="164"/>
      <inputCells r="F310" undone="1" val="0.06" numFmtId="9"/>
      <inputCells r="E310" undone="1" val="0.06" numFmtId="9"/>
      <inputCells r="D310" undone="1" val="0.09" numFmtId="9"/>
      <inputCells r="C310" undone="1" val="0.11" numFmtId="9"/>
      <inputCells r="A304" undone="1" val="Improve OP and Growth"/>
    </scenario>
    <scenario name="Improve CR and Growth" locked="1" count="13" user="Mike Ehrhardt" comment="Created by Mike Ehrhardt on 3/13/2015">
      <inputCells r="F312" undone="1" val="0.51" numFmtId="164"/>
      <inputCells r="E312" undone="1" val="0.51" numFmtId="164"/>
      <inputCells r="D312" undone="1" val="0.51" numFmtId="164"/>
      <inputCells r="C312" undone="1" val="0.51" numFmtId="164"/>
      <inputCells r="F311" undone="1" val="0.045" numFmtId="164"/>
      <inputCells r="E311" undone="1" val="0.045" numFmtId="164"/>
      <inputCells r="D311" undone="1" val="0.045" numFmtId="164"/>
      <inputCells r="C311" undone="1" val="0.045" numFmtId="164"/>
      <inputCells r="F310" undone="1" val="0.06" numFmtId="9"/>
      <inputCells r="E310" undone="1" val="0.06" numFmtId="9"/>
      <inputCells r="D310" undone="1" val="0.09" numFmtId="9"/>
      <inputCells r="C310" undone="1" val="0.11" numFmtId="9"/>
      <inputCells r="A304" undone="1" val="Improve Growth"/>
    </scenario>
  </scenarios>
  <mergeCells count="79">
    <mergeCell ref="A323:I323"/>
    <mergeCell ref="A269:I269"/>
    <mergeCell ref="A271:I275"/>
    <mergeCell ref="A324:I325"/>
    <mergeCell ref="A322:I322"/>
    <mergeCell ref="A313:I315"/>
    <mergeCell ref="A294:I300"/>
    <mergeCell ref="A305:I307"/>
    <mergeCell ref="C279:C280"/>
    <mergeCell ref="E279:E280"/>
    <mergeCell ref="F279:F280"/>
    <mergeCell ref="A277:D277"/>
    <mergeCell ref="A109:I110"/>
    <mergeCell ref="A15:I15"/>
    <mergeCell ref="A57:I61"/>
    <mergeCell ref="A86:B86"/>
    <mergeCell ref="A87:B87"/>
    <mergeCell ref="A79:I79"/>
    <mergeCell ref="A22:I23"/>
    <mergeCell ref="A25:I26"/>
    <mergeCell ref="A88:B88"/>
    <mergeCell ref="A83:B83"/>
    <mergeCell ref="A84:B84"/>
    <mergeCell ref="A85:B85"/>
    <mergeCell ref="F236:G236"/>
    <mergeCell ref="C200:C201"/>
    <mergeCell ref="F234:G234"/>
    <mergeCell ref="A244:I244"/>
    <mergeCell ref="A221:B221"/>
    <mergeCell ref="F237:G237"/>
    <mergeCell ref="C227:F227"/>
    <mergeCell ref="F233:G233"/>
    <mergeCell ref="A451:I452"/>
    <mergeCell ref="A397:I402"/>
    <mergeCell ref="A385:I389"/>
    <mergeCell ref="B338:B339"/>
    <mergeCell ref="D338:D339"/>
    <mergeCell ref="A371:H371"/>
    <mergeCell ref="C379:C380"/>
    <mergeCell ref="D379:D380"/>
    <mergeCell ref="D375:D376"/>
    <mergeCell ref="A379:A380"/>
    <mergeCell ref="A351:A352"/>
    <mergeCell ref="C375:C376"/>
    <mergeCell ref="A375:A376"/>
    <mergeCell ref="A423:A425"/>
    <mergeCell ref="A346:A347"/>
    <mergeCell ref="A3:J3"/>
    <mergeCell ref="A279:A280"/>
    <mergeCell ref="A302:A303"/>
    <mergeCell ref="B333:B334"/>
    <mergeCell ref="D333:D334"/>
    <mergeCell ref="B317:D317"/>
    <mergeCell ref="B318:D318"/>
    <mergeCell ref="A282:I285"/>
    <mergeCell ref="A287:I290"/>
    <mergeCell ref="A292:I292"/>
    <mergeCell ref="A320:I321"/>
    <mergeCell ref="A7:I13"/>
    <mergeCell ref="A18:I19"/>
    <mergeCell ref="A149:I150"/>
    <mergeCell ref="A247:E247"/>
    <mergeCell ref="F235:G235"/>
    <mergeCell ref="A391:I395"/>
    <mergeCell ref="A118:I118"/>
    <mergeCell ref="C93:C94"/>
    <mergeCell ref="A162:I164"/>
    <mergeCell ref="A209:I214"/>
    <mergeCell ref="A173:I173"/>
    <mergeCell ref="A181:I181"/>
    <mergeCell ref="A93:A94"/>
    <mergeCell ref="A96:A97"/>
    <mergeCell ref="A101:I101"/>
    <mergeCell ref="A107:I107"/>
    <mergeCell ref="A125:E125"/>
    <mergeCell ref="A143:I147"/>
    <mergeCell ref="A200:A201"/>
    <mergeCell ref="A203:A204"/>
    <mergeCell ref="A236:A238"/>
  </mergeCells>
  <phoneticPr fontId="0" type="noConversion"/>
  <printOptions headings="1" gridLines="1"/>
  <pageMargins left="0.4" right="0.4" top="1" bottom="1" header="0.5" footer="0.5"/>
  <pageSetup scale="87" orientation="portrait" r:id="rId1"/>
  <headerFooter alignWithMargins="0"/>
  <rowBreaks count="1" manualBreakCount="1">
    <brk id="307" max="9" man="1"/>
  </rowBreaks>
  <colBreaks count="1" manualBreakCount="1">
    <brk id="10" max="270" man="1"/>
  </colBreaks>
  <drawing r:id="rId2"/>
  <legacyDrawing r:id="rId3"/>
  <oleObjects>
    <oleObject progId="Equation.3" shapeId="1129" r:id="rId4"/>
    <oleObject progId="Equation.3" shapeId="1131" r:id="rId5"/>
    <oleObject progId="Equation.3" shapeId="1133" r:id="rId6"/>
    <oleObject progId="Equation.3" shapeId="1135" r:id="rId7"/>
  </oleObjects>
  <tableParts count="2">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Mini Case</vt:lpstr>
      <vt:lpstr>'Mini Case'!Print_Area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Stocks, Mini Case Model</dc:title>
  <dc:subject>Mini Case Model</dc:subject>
  <dc:creator>Christopher Buzzard and Mike Ehrhardt</dc:creator>
  <cp:lastModifiedBy>caoxi</cp:lastModifiedBy>
  <cp:lastPrinted>2001-01-20T21:26:08Z</cp:lastPrinted>
  <dcterms:created xsi:type="dcterms:W3CDTF">1999-12-02T15:44:27Z</dcterms:created>
  <dcterms:modified xsi:type="dcterms:W3CDTF">2020-03-03T07:37:25Z</dcterms:modified>
</cp:coreProperties>
</file>