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0730" windowHeight="11760"/>
  </bookViews>
  <sheets>
    <sheet name="Ratios" sheetId="1" r:id="rId1"/>
  </sheets>
  <definedNames>
    <definedName name="_xlnm.Print_Area" localSheetId="0">Ratios!$A$1:$F$319</definedName>
  </definedNames>
  <calcPr calcId="124519"/>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73" i="1"/>
  <c r="B176"/>
  <c r="B170"/>
  <c r="A162"/>
  <c r="A160"/>
  <c r="A158"/>
  <c r="E139"/>
  <c r="D139"/>
  <c r="C139"/>
  <c r="E128"/>
  <c r="D128"/>
  <c r="C128"/>
  <c r="E120"/>
  <c r="D120"/>
  <c r="C120"/>
  <c r="E111"/>
  <c r="D111"/>
  <c r="C111"/>
  <c r="E101"/>
  <c r="D101"/>
  <c r="C101"/>
  <c r="F72"/>
  <c r="E72"/>
  <c r="D72"/>
  <c r="F64"/>
  <c r="E64"/>
  <c r="D64"/>
  <c r="F54"/>
  <c r="E54"/>
  <c r="D54"/>
  <c r="F39"/>
  <c r="E39"/>
  <c r="D39"/>
  <c r="G86" l="1"/>
  <c r="G83"/>
  <c r="G75"/>
  <c r="F132"/>
  <c r="G88" s="1"/>
  <c r="G91"/>
  <c r="G92"/>
  <c r="G74"/>
  <c r="G76"/>
  <c r="G77"/>
  <c r="G78"/>
  <c r="G85"/>
  <c r="G87"/>
  <c r="G89"/>
  <c r="G90"/>
  <c r="G79"/>
  <c r="G80"/>
  <c r="G81"/>
  <c r="G82"/>
  <c r="G84"/>
  <c r="D34"/>
  <c r="C183"/>
  <c r="E21"/>
  <c r="E23" s="1"/>
  <c r="F21"/>
  <c r="E44"/>
  <c r="F44"/>
  <c r="D44"/>
  <c r="D29"/>
  <c r="E29"/>
  <c r="E31" s="1"/>
  <c r="F29"/>
  <c r="F31" s="1"/>
  <c r="D21"/>
  <c r="D23" s="1"/>
  <c r="F46"/>
  <c r="F47" s="1"/>
  <c r="E46"/>
  <c r="D46" l="1"/>
  <c r="F23"/>
  <c r="D31"/>
  <c r="E47"/>
  <c r="F48"/>
  <c r="H170"/>
  <c r="D47" l="1"/>
  <c r="D48" s="1"/>
  <c r="D35"/>
  <c r="E48"/>
  <c r="F59"/>
  <c r="F170"/>
  <c r="F173"/>
  <c r="D59" l="1"/>
  <c r="F176"/>
  <c r="D176"/>
  <c r="E33"/>
  <c r="E59"/>
  <c r="D170" l="1"/>
  <c r="D171" s="1"/>
  <c r="D173"/>
  <c r="F33"/>
  <c r="E34"/>
  <c r="E35" l="1"/>
  <c r="F34"/>
  <c r="F35" l="1"/>
  <c r="H173" l="1"/>
  <c r="D174"/>
  <c r="H176" l="1"/>
  <c r="D177"/>
</calcChain>
</file>

<file path=xl/sharedStrings.xml><?xml version="1.0" encoding="utf-8"?>
<sst xmlns="http://schemas.openxmlformats.org/spreadsheetml/2006/main" count="151" uniqueCount="123">
  <si>
    <t>Net sales</t>
  </si>
  <si>
    <t>Earnings before interest and taxes (EBIT)</t>
  </si>
  <si>
    <t xml:space="preserve">Less interest </t>
  </si>
  <si>
    <t>Assets</t>
  </si>
  <si>
    <t>Accounts receivable</t>
  </si>
  <si>
    <t>Inventories</t>
  </si>
  <si>
    <t>Total current assets</t>
  </si>
  <si>
    <t>Liabilities and equity</t>
  </si>
  <si>
    <t>Accounts payable</t>
  </si>
  <si>
    <t>Notes payable</t>
  </si>
  <si>
    <t>Accruals</t>
  </si>
  <si>
    <t>Total current liabilities</t>
  </si>
  <si>
    <t>Long-term bonds</t>
  </si>
  <si>
    <t>Retained earnings</t>
  </si>
  <si>
    <t>Total common equity</t>
  </si>
  <si>
    <t>Total liabilities and equity</t>
  </si>
  <si>
    <t>Tax rate</t>
  </si>
  <si>
    <t>Liquidity ratios</t>
  </si>
  <si>
    <t>Asset Management ratios</t>
  </si>
  <si>
    <t xml:space="preserve">  Inventory Turnover</t>
  </si>
  <si>
    <t xml:space="preserve">  Fixed Asset Turnover</t>
  </si>
  <si>
    <t xml:space="preserve">  Total Asset Turnover</t>
  </si>
  <si>
    <t>Debt Management ratios</t>
  </si>
  <si>
    <t xml:space="preserve">  Times Interest Earned</t>
  </si>
  <si>
    <t xml:space="preserve">  Basic Earning Power</t>
  </si>
  <si>
    <t xml:space="preserve">  Return on Assets</t>
  </si>
  <si>
    <t xml:space="preserve">  Return on Equity</t>
  </si>
  <si>
    <t>Market Value ratios</t>
  </si>
  <si>
    <t>Industry Average</t>
  </si>
  <si>
    <t>Industry</t>
  </si>
  <si>
    <t>Average</t>
  </si>
  <si>
    <t>Year-end common stock price</t>
  </si>
  <si>
    <t xml:space="preserve">  Debt Ratio</t>
  </si>
  <si>
    <t xml:space="preserve">  Quick Ratio</t>
  </si>
  <si>
    <t xml:space="preserve">  Current Ratio</t>
  </si>
  <si>
    <t xml:space="preserve">  Price-to Earnings Ratio</t>
  </si>
  <si>
    <t xml:space="preserve">  Market-to-Book Ratio</t>
  </si>
  <si>
    <t xml:space="preserve">  EBITDA Coverage Ratio</t>
  </si>
  <si>
    <t>Profitability ratios</t>
  </si>
  <si>
    <t xml:space="preserve">           ROE    =</t>
  </si>
  <si>
    <t xml:space="preserve">  Days Sales Outstanding</t>
  </si>
  <si>
    <t>Cash and equivalents</t>
  </si>
  <si>
    <t>Short-term investments</t>
  </si>
  <si>
    <t>Net Fixed Assets</t>
  </si>
  <si>
    <t>Total Assets</t>
  </si>
  <si>
    <t>Common stock (100,000 shares)</t>
  </si>
  <si>
    <t>EPS</t>
  </si>
  <si>
    <t>DPS</t>
  </si>
  <si>
    <t>Book Value Per Share</t>
  </si>
  <si>
    <t xml:space="preserve">  Book Value Per Share</t>
  </si>
  <si>
    <t>na</t>
  </si>
  <si>
    <t>Total liabilities</t>
  </si>
  <si>
    <t>g.  Perform a common size analysis and percent change analysis.  What do these analyses tell you about Computron?</t>
  </si>
  <si>
    <t>See the worksheet with the TAB "Common Size and % Change"</t>
  </si>
  <si>
    <t>c.  Calculate the inventory turnover, days sales outstanding (DSO), fixed assets turnover, operating capital requirement, and total assets turnover.  How does Computron's utilization of assets stack up against other firms in its industry?</t>
  </si>
  <si>
    <t xml:space="preserve">  Liabilities-to-assets Ratio</t>
  </si>
  <si>
    <t>Pre-tax earnings</t>
  </si>
  <si>
    <t>DuPont Analysis</t>
  </si>
  <si>
    <t>h.  Use the extended DuPont equation to provide a summary and overview of Computron's projected financial condition.  What are the firm's major strengths and weaknesses?</t>
  </si>
  <si>
    <t xml:space="preserve">Jenny Cochran was brought in as assistant to Computron’s chairman, who had the task of getting the company back into a sound financial position.  Cochran must prepare an analysis of where the company is now, what it must do to regain its financial health, and what actions to take. Your assignment is to help her answer the following questions, using the recent and projected financial information shown next. Provide clear explanations, not yes or no answers. </t>
  </si>
  <si>
    <t>The first part of the case, presented in the previous chapter, discussed the situation of Computron Industries after an expansion program. A large loss occurred rather than the expected profit. As a result, its managers, directors, and investors are concerned about the firm’s survival.</t>
  </si>
  <si>
    <t>Projection</t>
  </si>
  <si>
    <t>Other operating expenses</t>
  </si>
  <si>
    <t>Taxes (25%)</t>
  </si>
  <si>
    <t xml:space="preserve">Net Income </t>
  </si>
  <si>
    <t>Per Share Information</t>
  </si>
  <si>
    <t>Additional Information</t>
  </si>
  <si>
    <t>Equity multiplier =</t>
  </si>
  <si>
    <t>=</t>
  </si>
  <si>
    <t>Total liabilities and equity / Common equity</t>
  </si>
  <si>
    <t xml:space="preserve"> = </t>
  </si>
  <si>
    <t xml:space="preserve">           ROE    = </t>
  </si>
  <si>
    <t>Computron:</t>
  </si>
  <si>
    <t>Industry:</t>
  </si>
  <si>
    <r>
      <t xml:space="preserve">1 / (1 </t>
    </r>
    <r>
      <rPr>
        <b/>
        <sz val="11"/>
        <rFont val="Times New Roman"/>
        <family val="1"/>
      </rPr>
      <t>−</t>
    </r>
    <r>
      <rPr>
        <b/>
        <sz val="11"/>
        <rFont val="Cambria"/>
        <family val="1"/>
      </rPr>
      <t xml:space="preserve"> liabilities-to-assets ratio)</t>
    </r>
  </si>
  <si>
    <t>Equity multiplier (EM) =</t>
  </si>
  <si>
    <t xml:space="preserve"> EM =</t>
  </si>
  <si>
    <t>2020E</t>
  </si>
  <si>
    <t>(Profit margin)(Total asset turnover)(Equity multiplier)</t>
  </si>
  <si>
    <t>Profit margin x Total asset turnover x Equity multiplier</t>
  </si>
  <si>
    <t>´</t>
  </si>
  <si>
    <t xml:space="preserve">  Dividends per share</t>
  </si>
  <si>
    <t>Ratio Analysis</t>
  </si>
  <si>
    <t>Current</t>
  </si>
  <si>
    <t>Quick</t>
  </si>
  <si>
    <t>Inventory turnover</t>
  </si>
  <si>
    <t>Days sales outstanding</t>
  </si>
  <si>
    <t>Fixed assets turnover</t>
  </si>
  <si>
    <t>Total assets turnover</t>
  </si>
  <si>
    <t>Debt ratio</t>
  </si>
  <si>
    <t>Liabilities-to-assets ratio</t>
  </si>
  <si>
    <t>TIE</t>
  </si>
  <si>
    <t>EBITDA coverage</t>
  </si>
  <si>
    <t>Profit margin</t>
  </si>
  <si>
    <t>Basic earning power</t>
  </si>
  <si>
    <t>ROA</t>
  </si>
  <si>
    <t>ROE</t>
  </si>
  <si>
    <t>Price/earnings (P/E)</t>
  </si>
  <si>
    <t>Market/book</t>
  </si>
  <si>
    <t>Industry
 Average</t>
  </si>
  <si>
    <t xml:space="preserve">  Operating Profit Margin</t>
  </si>
  <si>
    <t>b.  Calculate the profit margin, operating profit margin, basic earning power (BEP), return on assets (ROA), and return on equity (ROE).  What can you say about these ratios?</t>
  </si>
  <si>
    <t>e.  Calculate the debt ratio, liabilities-to-assets ratio, times-interest-earned, and EBITDA coverage ratios.  How does Computron compare with the industry with respect to financial leverage?  What can you conclude from these ratios?</t>
  </si>
  <si>
    <t xml:space="preserve">d. Calculate the current and quick ratios based on the projected balance sheet and income statement data. What can you say about the company’s liquidity position and its trend? </t>
  </si>
  <si>
    <t xml:space="preserve">  Debt-to-Equity Ratio</t>
  </si>
  <si>
    <t>Operating profit margin</t>
  </si>
  <si>
    <t xml:space="preserve">  Profit Margin</t>
  </si>
  <si>
    <t>Debt-to-equity ratio</t>
  </si>
  <si>
    <t>f.  Calculate the price/earnings ratio and market/book ratio.  Do these ratios indicate that investors are expected to have a high or low opinion of the company?</t>
  </si>
  <si>
    <t>Income Statements (Millions of Dollars)</t>
  </si>
  <si>
    <t>Computron's Balance Sheets (Millions of Dollars)</t>
  </si>
  <si>
    <t>Notes:</t>
  </si>
  <si>
    <r>
      <rPr>
        <b/>
        <vertAlign val="superscript"/>
        <sz val="11"/>
        <rFont val="Cambria"/>
        <family val="1"/>
        <scheme val="major"/>
      </rPr>
      <t xml:space="preserve">a </t>
    </r>
    <r>
      <rPr>
        <b/>
        <sz val="11"/>
        <rFont val="Cambria"/>
        <family val="1"/>
        <scheme val="major"/>
      </rPr>
      <t>Computron has no amortization charges.</t>
    </r>
  </si>
  <si>
    <t>Common dividends (millions)</t>
  </si>
  <si>
    <t>Cost of goods sold (Excluding depr.)</t>
  </si>
  <si>
    <r>
      <t>Depreciation</t>
    </r>
    <r>
      <rPr>
        <b/>
        <vertAlign val="superscript"/>
        <sz val="11"/>
        <rFont val="Cambria"/>
        <family val="1"/>
      </rPr>
      <t>a</t>
    </r>
  </si>
  <si>
    <t>Additions to retained earnings (millions)</t>
  </si>
  <si>
    <t>Lease payments (millions)</t>
  </si>
  <si>
    <t>Shares outstanding  (millions)</t>
  </si>
  <si>
    <t>Equity multiplier</t>
  </si>
  <si>
    <t xml:space="preserve">  Equity multiplier</t>
  </si>
  <si>
    <r>
      <t xml:space="preserve">a.  Why are ratios useful? What three groups use ratio analysis and for what reasons? </t>
    </r>
    <r>
      <rPr>
        <b/>
        <sz val="11"/>
        <color indexed="10"/>
        <rFont val="Cambria"/>
        <family val="1"/>
      </rPr>
      <t xml:space="preserve"> </t>
    </r>
  </si>
  <si>
    <t xml:space="preserve">Chapter 4 Mini Case </t>
  </si>
</sst>
</file>

<file path=xl/styles.xml><?xml version="1.0" encoding="utf-8"?>
<styleSheet xmlns="http://schemas.openxmlformats.org/spreadsheetml/2006/main">
  <numFmts count="11">
    <numFmt numFmtId="6" formatCode="&quot;$&quot;#,##0_);[Red]\(&quot;$&quot;#,##0\)"/>
    <numFmt numFmtId="42" formatCode="_(&quot;$&quot;* #,##0_);_(&quot;$&quot;* \(#,##0\);_(&quot;$&quot;* &quot;-&quot;_);_(@_)"/>
    <numFmt numFmtId="41" formatCode="_(* #,##0_);_(* \(#,##0\);_(* &quot;-&quot;_);_(@_)"/>
    <numFmt numFmtId="43" formatCode="_(* #,##0.00_);_(* \(#,##0.00\);_(* &quot;-&quot;??_);_(@_)"/>
    <numFmt numFmtId="164" formatCode="#,##0.0"/>
    <numFmt numFmtId="165" formatCode="0.0"/>
    <numFmt numFmtId="166" formatCode="&quot;$&quot;#,##0.00"/>
    <numFmt numFmtId="168" formatCode="&quot;$&quot;#,##0"/>
    <numFmt numFmtId="169" formatCode="0.0%"/>
    <numFmt numFmtId="170" formatCode="0.000"/>
    <numFmt numFmtId="171" formatCode="0.0000"/>
  </numFmts>
  <fonts count="31">
    <font>
      <sz val="11"/>
      <name val="Cambria"/>
      <family val="1"/>
    </font>
    <font>
      <sz val="10"/>
      <name val="Arial"/>
      <family val="2"/>
    </font>
    <font>
      <b/>
      <sz val="11"/>
      <name val="Cambria"/>
      <family val="1"/>
      <scheme val="major"/>
    </font>
    <font>
      <b/>
      <sz val="11"/>
      <name val="Cambria"/>
      <family val="1"/>
    </font>
    <font>
      <b/>
      <sz val="11"/>
      <color indexed="12"/>
      <name val="Cambria"/>
      <family val="1"/>
    </font>
    <font>
      <b/>
      <sz val="11"/>
      <color rgb="FFFF0000"/>
      <name val="Cambria"/>
      <family val="1"/>
    </font>
    <font>
      <b/>
      <sz val="11"/>
      <color indexed="16"/>
      <name val="Cambria"/>
      <family val="1"/>
    </font>
    <font>
      <sz val="11"/>
      <name val="Cambria"/>
      <family val="1"/>
    </font>
    <font>
      <b/>
      <sz val="11"/>
      <color indexed="18"/>
      <name val="Cambria"/>
      <family val="1"/>
    </font>
    <font>
      <b/>
      <sz val="11"/>
      <color rgb="FF800000"/>
      <name val="Cambria"/>
      <family val="1"/>
    </font>
    <font>
      <b/>
      <i/>
      <sz val="11"/>
      <color rgb="FF800000"/>
      <name val="Cambria"/>
      <family val="1"/>
    </font>
    <font>
      <b/>
      <u/>
      <sz val="11"/>
      <name val="Cambria"/>
      <family val="1"/>
    </font>
    <font>
      <b/>
      <sz val="11"/>
      <color indexed="8"/>
      <name val="Cambria"/>
      <family val="1"/>
    </font>
    <font>
      <b/>
      <i/>
      <sz val="11"/>
      <name val="Cambria"/>
      <family val="1"/>
    </font>
    <font>
      <b/>
      <sz val="11"/>
      <color indexed="10"/>
      <name val="Cambria"/>
      <family val="1"/>
    </font>
    <font>
      <b/>
      <sz val="11"/>
      <color indexed="21"/>
      <name val="Cambria"/>
      <family val="1"/>
    </font>
    <font>
      <sz val="11"/>
      <color indexed="18"/>
      <name val="Cambria"/>
      <family val="1"/>
    </font>
    <font>
      <b/>
      <sz val="11"/>
      <color indexed="60"/>
      <name val="Cambria"/>
      <family val="1"/>
    </font>
    <font>
      <b/>
      <sz val="11"/>
      <color indexed="20"/>
      <name val="Cambria"/>
      <family val="1"/>
    </font>
    <font>
      <b/>
      <sz val="11"/>
      <color indexed="17"/>
      <name val="Cambria"/>
      <family val="1"/>
    </font>
    <font>
      <b/>
      <vertAlign val="superscript"/>
      <sz val="11"/>
      <name val="Cambria"/>
      <family val="1"/>
    </font>
    <font>
      <b/>
      <u val="singleAccounting"/>
      <sz val="11"/>
      <name val="Cambria"/>
      <family val="1"/>
      <scheme val="major"/>
    </font>
    <font>
      <b/>
      <u val="singleAccounting"/>
      <sz val="11"/>
      <name val="Cambria"/>
      <family val="1"/>
    </font>
    <font>
      <b/>
      <u val="doubleAccounting"/>
      <sz val="11"/>
      <name val="Cambria"/>
      <family val="1"/>
      <scheme val="major"/>
    </font>
    <font>
      <b/>
      <sz val="11"/>
      <color rgb="FF0000FF"/>
      <name val="Cambria"/>
      <family val="1"/>
    </font>
    <font>
      <b/>
      <sz val="11"/>
      <name val="Times New Roman"/>
      <family val="1"/>
    </font>
    <font>
      <b/>
      <sz val="11"/>
      <name val="Symbol"/>
      <family val="1"/>
      <charset val="2"/>
    </font>
    <font>
      <b/>
      <sz val="11"/>
      <color rgb="FF000000"/>
      <name val="Cambria"/>
      <family val="1"/>
    </font>
    <font>
      <b/>
      <sz val="10"/>
      <name val="Cambria"/>
      <family val="1"/>
      <scheme val="major"/>
    </font>
    <font>
      <b/>
      <i/>
      <sz val="11"/>
      <name val="Cambria"/>
      <family val="1"/>
      <scheme val="major"/>
    </font>
    <font>
      <b/>
      <vertAlign val="superscript"/>
      <sz val="11"/>
      <name val="Cambria"/>
      <family val="1"/>
      <scheme val="major"/>
    </font>
  </fonts>
  <fills count="4">
    <fill>
      <patternFill patternType="none"/>
    </fill>
    <fill>
      <patternFill patternType="gray125"/>
    </fill>
    <fill>
      <patternFill patternType="solid">
        <fgColor indexed="26"/>
        <bgColor indexed="64"/>
      </patternFill>
    </fill>
    <fill>
      <patternFill patternType="solid">
        <fgColor rgb="FFFFFFCC"/>
        <bgColor indexed="64"/>
      </patternFill>
    </fill>
  </fills>
  <borders count="12">
    <border>
      <left/>
      <right/>
      <top/>
      <bottom/>
      <diagonal/>
    </border>
    <border>
      <left/>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4">
    <xf numFmtId="0" fontId="0" fillId="0" borderId="0"/>
    <xf numFmtId="9" fontId="1" fillId="0" borderId="0" applyFont="0" applyFill="0" applyBorder="0" applyAlignment="0" applyProtection="0"/>
    <xf numFmtId="43" fontId="7" fillId="0" borderId="0" applyFont="0" applyFill="0" applyBorder="0" applyAlignment="0" applyProtection="0"/>
    <xf numFmtId="0" fontId="28" fillId="3" borderId="0" applyNumberFormat="0" applyFont="0" applyBorder="0" applyAlignment="0"/>
  </cellStyleXfs>
  <cellXfs count="218">
    <xf numFmtId="0" fontId="0" fillId="0" borderId="0" xfId="0"/>
    <xf numFmtId="0" fontId="3" fillId="2" borderId="0" xfId="0" applyNumberFormat="1" applyFont="1" applyFill="1" applyBorder="1"/>
    <xf numFmtId="0" fontId="3" fillId="2" borderId="0" xfId="0" applyFont="1" applyFill="1" applyBorder="1"/>
    <xf numFmtId="0" fontId="3" fillId="0" borderId="0" xfId="0" applyFont="1" applyFill="1"/>
    <xf numFmtId="0" fontId="3" fillId="0" borderId="0" xfId="0" applyNumberFormat="1" applyFont="1" applyFill="1"/>
    <xf numFmtId="0" fontId="5" fillId="0" borderId="0" xfId="0" applyFont="1" applyFill="1" applyAlignment="1">
      <alignment horizontal="left"/>
    </xf>
    <xf numFmtId="42" fontId="3" fillId="3" borderId="0" xfId="0" applyNumberFormat="1" applyFont="1" applyFill="1" applyBorder="1" applyAlignment="1">
      <alignment horizontal="left" indent="1"/>
    </xf>
    <xf numFmtId="41" fontId="3" fillId="3" borderId="0" xfId="0" applyNumberFormat="1" applyFont="1" applyFill="1" applyBorder="1" applyAlignment="1">
      <alignment horizontal="left" indent="1"/>
    </xf>
    <xf numFmtId="22" fontId="3" fillId="0" borderId="0" xfId="0" applyNumberFormat="1" applyFont="1" applyFill="1" applyAlignment="1"/>
    <xf numFmtId="14" fontId="3" fillId="0" borderId="0" xfId="0" quotePrefix="1" applyNumberFormat="1" applyFont="1" applyFill="1" applyAlignment="1">
      <alignment horizontal="right"/>
    </xf>
    <xf numFmtId="0" fontId="3" fillId="0" borderId="0" xfId="0" quotePrefix="1" applyFont="1" applyFill="1" applyAlignment="1">
      <alignment horizontal="left"/>
    </xf>
    <xf numFmtId="0" fontId="3" fillId="0" borderId="0" xfId="0" applyFont="1" applyFill="1" applyAlignment="1">
      <alignment horizontal="left" wrapText="1"/>
    </xf>
    <xf numFmtId="0" fontId="7" fillId="0" borderId="0" xfId="0" applyFont="1" applyAlignment="1"/>
    <xf numFmtId="0" fontId="8" fillId="0" borderId="0" xfId="0" applyFont="1" applyFill="1"/>
    <xf numFmtId="0" fontId="3" fillId="0" borderId="0" xfId="0" applyFont="1" applyFill="1" applyAlignment="1">
      <alignment wrapText="1"/>
    </xf>
    <xf numFmtId="2" fontId="3" fillId="0" borderId="0" xfId="0" applyNumberFormat="1" applyFont="1" applyFill="1"/>
    <xf numFmtId="168" fontId="3" fillId="2" borderId="2" xfId="0" applyNumberFormat="1" applyFont="1" applyFill="1" applyBorder="1"/>
    <xf numFmtId="168" fontId="11" fillId="2" borderId="0" xfId="0" applyNumberFormat="1" applyFont="1" applyFill="1" applyBorder="1"/>
    <xf numFmtId="168" fontId="3" fillId="2" borderId="0" xfId="0" applyNumberFormat="1" applyFont="1" applyFill="1" applyBorder="1"/>
    <xf numFmtId="0" fontId="3" fillId="0" borderId="0" xfId="0" applyFont="1" applyFill="1" applyBorder="1"/>
    <xf numFmtId="0" fontId="3" fillId="0" borderId="0" xfId="0" applyNumberFormat="1" applyFont="1" applyFill="1" applyBorder="1"/>
    <xf numFmtId="0" fontId="4" fillId="0" borderId="0" xfId="0" applyFont="1" applyFill="1"/>
    <xf numFmtId="0" fontId="13" fillId="0" borderId="0" xfId="0" applyNumberFormat="1" applyFont="1" applyFill="1"/>
    <xf numFmtId="0" fontId="13" fillId="0" borderId="0" xfId="0" applyFont="1" applyFill="1"/>
    <xf numFmtId="0" fontId="3" fillId="0" borderId="1" xfId="0" applyFont="1" applyFill="1" applyBorder="1" applyAlignment="1">
      <alignment horizontal="right"/>
    </xf>
    <xf numFmtId="0" fontId="7" fillId="0" borderId="0" xfId="0" applyFont="1" applyAlignment="1">
      <alignment wrapText="1"/>
    </xf>
    <xf numFmtId="0" fontId="15" fillId="0" borderId="0" xfId="0" quotePrefix="1" applyFont="1" applyFill="1" applyBorder="1" applyAlignment="1">
      <alignment horizontal="right"/>
    </xf>
    <xf numFmtId="0" fontId="4" fillId="0" borderId="0" xfId="0" quotePrefix="1" applyFont="1" applyFill="1" applyBorder="1" applyAlignment="1">
      <alignment horizontal="right"/>
    </xf>
    <xf numFmtId="0" fontId="3" fillId="0" borderId="1" xfId="0" applyNumberFormat="1" applyFont="1" applyFill="1" applyBorder="1" applyAlignment="1">
      <alignment horizontal="right"/>
    </xf>
    <xf numFmtId="0" fontId="15" fillId="0" borderId="0" xfId="0" applyFont="1" applyFill="1"/>
    <xf numFmtId="2" fontId="8" fillId="0" borderId="0" xfId="0" applyNumberFormat="1" applyFont="1" applyFill="1"/>
    <xf numFmtId="2" fontId="4" fillId="0" borderId="0" xfId="0" applyNumberFormat="1" applyFont="1" applyFill="1"/>
    <xf numFmtId="165" fontId="8" fillId="0" borderId="0" xfId="0" applyNumberFormat="1" applyFont="1" applyFill="1"/>
    <xf numFmtId="169" fontId="8" fillId="0" borderId="0" xfId="1" applyNumberFormat="1" applyFont="1" applyFill="1"/>
    <xf numFmtId="169" fontId="4" fillId="0" borderId="0" xfId="1" applyNumberFormat="1" applyFont="1" applyFill="1"/>
    <xf numFmtId="2" fontId="4" fillId="0" borderId="0" xfId="0" applyNumberFormat="1" applyFont="1" applyFill="1" applyBorder="1" applyAlignment="1">
      <alignment horizontal="right"/>
    </xf>
    <xf numFmtId="0" fontId="12" fillId="0" borderId="0" xfId="0" applyFont="1" applyFill="1" applyBorder="1" applyAlignment="1">
      <alignment horizontal="right"/>
    </xf>
    <xf numFmtId="0" fontId="17" fillId="0" borderId="0" xfId="0" applyFont="1" applyFill="1" applyBorder="1"/>
    <xf numFmtId="9" fontId="3" fillId="0" borderId="0" xfId="1" applyFont="1" applyFill="1" applyBorder="1"/>
    <xf numFmtId="0" fontId="17" fillId="0" borderId="0" xfId="0" applyFont="1" applyFill="1"/>
    <xf numFmtId="0" fontId="3" fillId="0" borderId="0" xfId="0" applyFont="1" applyFill="1" applyAlignment="1">
      <alignment horizontal="left" indent="1"/>
    </xf>
    <xf numFmtId="0" fontId="3" fillId="0" borderId="0" xfId="0" applyFont="1" applyFill="1" applyAlignment="1">
      <alignment horizontal="left"/>
    </xf>
    <xf numFmtId="0" fontId="3" fillId="0" borderId="0" xfId="0" applyFont="1" applyFill="1" applyAlignment="1">
      <alignment horizontal="right"/>
    </xf>
    <xf numFmtId="169" fontId="3" fillId="0" borderId="0" xfId="0" applyNumberFormat="1" applyFont="1" applyFill="1" applyAlignment="1">
      <alignment horizontal="center"/>
    </xf>
    <xf numFmtId="165" fontId="3" fillId="0" borderId="0" xfId="0" applyNumberFormat="1" applyFont="1" applyFill="1" applyAlignment="1">
      <alignment horizontal="center"/>
    </xf>
    <xf numFmtId="2" fontId="3" fillId="0" borderId="0" xfId="0" applyNumberFormat="1" applyFont="1" applyFill="1" applyAlignment="1">
      <alignment horizontal="center"/>
    </xf>
    <xf numFmtId="0" fontId="4" fillId="0" borderId="0" xfId="0" applyNumberFormat="1" applyFont="1" applyFill="1"/>
    <xf numFmtId="10" fontId="4" fillId="0" borderId="0" xfId="0" applyNumberFormat="1" applyFont="1" applyFill="1" applyAlignment="1">
      <alignment horizontal="center"/>
    </xf>
    <xf numFmtId="169" fontId="4" fillId="0" borderId="0" xfId="0" applyNumberFormat="1" applyFont="1" applyFill="1" applyAlignment="1">
      <alignment horizontal="center"/>
    </xf>
    <xf numFmtId="165" fontId="4" fillId="0" borderId="0" xfId="0" applyNumberFormat="1" applyFont="1" applyFill="1" applyAlignment="1">
      <alignment horizontal="center"/>
    </xf>
    <xf numFmtId="2" fontId="4" fillId="0" borderId="0" xfId="0" applyNumberFormat="1" applyFont="1" applyFill="1" applyAlignment="1">
      <alignment horizontal="center"/>
    </xf>
    <xf numFmtId="0" fontId="3" fillId="0" borderId="0" xfId="0" applyFont="1" applyFill="1" applyBorder="1" applyAlignment="1">
      <alignment horizontal="center"/>
    </xf>
    <xf numFmtId="0" fontId="18" fillId="0" borderId="0" xfId="0" applyNumberFormat="1" applyFont="1" applyFill="1" applyBorder="1" applyAlignment="1">
      <alignment horizontal="center"/>
    </xf>
    <xf numFmtId="0" fontId="19" fillId="0" borderId="0" xfId="0" applyFont="1" applyFill="1" applyBorder="1" applyAlignment="1">
      <alignment horizontal="center"/>
    </xf>
    <xf numFmtId="10" fontId="18" fillId="0" borderId="0" xfId="0" applyNumberFormat="1" applyFont="1" applyFill="1" applyBorder="1" applyAlignment="1">
      <alignment horizontal="center"/>
    </xf>
    <xf numFmtId="10" fontId="19" fillId="0" borderId="0" xfId="0" applyNumberFormat="1" applyFont="1" applyFill="1" applyBorder="1" applyAlignment="1">
      <alignment horizontal="center"/>
    </xf>
    <xf numFmtId="42" fontId="2" fillId="3" borderId="2" xfId="0" applyNumberFormat="1" applyFont="1" applyFill="1" applyBorder="1" applyAlignment="1">
      <alignment horizontal="left" indent="1"/>
    </xf>
    <xf numFmtId="0" fontId="9" fillId="2" borderId="4" xfId="0" applyFont="1" applyFill="1" applyBorder="1"/>
    <xf numFmtId="0" fontId="3" fillId="2" borderId="4" xfId="0" applyFont="1" applyFill="1" applyBorder="1"/>
    <xf numFmtId="0" fontId="3" fillId="2" borderId="4" xfId="0" applyFont="1" applyFill="1" applyBorder="1" applyAlignment="1">
      <alignment horizontal="left"/>
    </xf>
    <xf numFmtId="42" fontId="23" fillId="3" borderId="0" xfId="0" applyNumberFormat="1" applyFont="1" applyFill="1" applyBorder="1" applyAlignment="1">
      <alignment horizontal="left" indent="1"/>
    </xf>
    <xf numFmtId="166" fontId="3" fillId="2" borderId="0" xfId="0" applyNumberFormat="1" applyFont="1" applyFill="1" applyBorder="1" applyAlignment="1">
      <alignment horizontal="right" indent="1"/>
    </xf>
    <xf numFmtId="166" fontId="3" fillId="2" borderId="5" xfId="0" applyNumberFormat="1" applyFont="1" applyFill="1" applyBorder="1" applyAlignment="1">
      <alignment horizontal="right" indent="1"/>
    </xf>
    <xf numFmtId="168" fontId="3" fillId="3" borderId="0" xfId="0" applyNumberFormat="1" applyFont="1" applyFill="1" applyBorder="1" applyAlignment="1">
      <alignment horizontal="right" indent="1"/>
    </xf>
    <xf numFmtId="168" fontId="3" fillId="3" borderId="5" xfId="0" applyNumberFormat="1" applyFont="1" applyFill="1" applyBorder="1" applyAlignment="1">
      <alignment horizontal="right" indent="1"/>
    </xf>
    <xf numFmtId="166" fontId="3" fillId="3" borderId="0" xfId="0" applyNumberFormat="1" applyFont="1" applyFill="1" applyBorder="1" applyAlignment="1">
      <alignment horizontal="right" indent="1"/>
    </xf>
    <xf numFmtId="166" fontId="3" fillId="3" borderId="5" xfId="0" applyNumberFormat="1" applyFont="1" applyFill="1" applyBorder="1" applyAlignment="1">
      <alignment horizontal="right" indent="1"/>
    </xf>
    <xf numFmtId="9" fontId="3" fillId="3" borderId="0" xfId="1" applyFont="1" applyFill="1" applyBorder="1" applyAlignment="1">
      <alignment horizontal="right" indent="1"/>
    </xf>
    <xf numFmtId="9" fontId="3" fillId="3" borderId="5" xfId="1" applyFont="1" applyFill="1" applyBorder="1" applyAlignment="1">
      <alignment horizontal="right" indent="1"/>
    </xf>
    <xf numFmtId="0" fontId="6" fillId="2" borderId="6" xfId="0" applyFont="1" applyFill="1" applyBorder="1"/>
    <xf numFmtId="0" fontId="3" fillId="2" borderId="7" xfId="0" applyNumberFormat="1" applyFont="1" applyFill="1" applyBorder="1"/>
    <xf numFmtId="0" fontId="3" fillId="2" borderId="7" xfId="0" applyFont="1" applyFill="1" applyBorder="1"/>
    <xf numFmtId="168" fontId="3" fillId="2" borderId="7" xfId="0" applyNumberFormat="1" applyFont="1" applyFill="1" applyBorder="1"/>
    <xf numFmtId="0" fontId="3" fillId="2" borderId="9" xfId="0" applyFont="1" applyFill="1" applyBorder="1"/>
    <xf numFmtId="0" fontId="3" fillId="2" borderId="2" xfId="0" applyFont="1" applyFill="1" applyBorder="1"/>
    <xf numFmtId="0" fontId="3" fillId="2" borderId="2" xfId="0" applyNumberFormat="1" applyFont="1" applyFill="1" applyBorder="1"/>
    <xf numFmtId="42" fontId="23" fillId="3" borderId="5" xfId="0" applyNumberFormat="1" applyFont="1" applyFill="1" applyBorder="1" applyAlignment="1">
      <alignment horizontal="left" indent="1"/>
    </xf>
    <xf numFmtId="168" fontId="3" fillId="2" borderId="5" xfId="0" applyNumberFormat="1" applyFont="1" applyFill="1" applyBorder="1"/>
    <xf numFmtId="168" fontId="3" fillId="3" borderId="2" xfId="0" applyNumberFormat="1" applyFont="1" applyFill="1" applyBorder="1"/>
    <xf numFmtId="168" fontId="3" fillId="3" borderId="3" xfId="0" applyNumberFormat="1" applyFont="1" applyFill="1" applyBorder="1"/>
    <xf numFmtId="0" fontId="3" fillId="2" borderId="2" xfId="0" applyNumberFormat="1" applyFont="1" applyFill="1" applyBorder="1" applyAlignment="1">
      <alignment horizontal="right" indent="2"/>
    </xf>
    <xf numFmtId="0" fontId="3" fillId="2" borderId="3" xfId="0" applyFont="1" applyFill="1" applyBorder="1" applyAlignment="1">
      <alignment horizontal="right" indent="2"/>
    </xf>
    <xf numFmtId="0" fontId="3" fillId="2" borderId="8" xfId="0" applyFont="1" applyFill="1" applyBorder="1" applyAlignment="1">
      <alignment horizontal="right" indent="1"/>
    </xf>
    <xf numFmtId="0" fontId="9" fillId="2" borderId="6" xfId="0" applyFont="1" applyFill="1" applyBorder="1"/>
    <xf numFmtId="164" fontId="3" fillId="2" borderId="7" xfId="0" applyNumberFormat="1" applyFont="1" applyFill="1" applyBorder="1"/>
    <xf numFmtId="41" fontId="22" fillId="3" borderId="0" xfId="0" applyNumberFormat="1" applyFont="1" applyFill="1" applyBorder="1" applyAlignment="1">
      <alignment horizontal="left" indent="1"/>
    </xf>
    <xf numFmtId="42" fontId="2" fillId="3" borderId="0" xfId="0" applyNumberFormat="1" applyFont="1" applyFill="1" applyBorder="1" applyAlignment="1">
      <alignment horizontal="right" indent="1"/>
    </xf>
    <xf numFmtId="41" fontId="2" fillId="3" borderId="0" xfId="0" applyNumberFormat="1" applyFont="1" applyFill="1" applyBorder="1" applyAlignment="1">
      <alignment horizontal="right" indent="1"/>
    </xf>
    <xf numFmtId="41" fontId="21" fillId="3" borderId="0" xfId="0" applyNumberFormat="1" applyFont="1" applyFill="1" applyBorder="1" applyAlignment="1">
      <alignment horizontal="right" indent="1"/>
    </xf>
    <xf numFmtId="42" fontId="21" fillId="3" borderId="0" xfId="0" applyNumberFormat="1" applyFont="1" applyFill="1" applyBorder="1" applyAlignment="1">
      <alignment horizontal="right" indent="1"/>
    </xf>
    <xf numFmtId="42" fontId="23" fillId="3" borderId="0" xfId="0" applyNumberFormat="1" applyFont="1" applyFill="1" applyBorder="1" applyAlignment="1">
      <alignment horizontal="right" indent="1"/>
    </xf>
    <xf numFmtId="42" fontId="3" fillId="3" borderId="5" xfId="0" applyNumberFormat="1" applyFont="1" applyFill="1" applyBorder="1" applyAlignment="1">
      <alignment horizontal="left" indent="1"/>
    </xf>
    <xf numFmtId="41" fontId="3" fillId="3" borderId="5" xfId="0" applyNumberFormat="1" applyFont="1" applyFill="1" applyBorder="1" applyAlignment="1">
      <alignment horizontal="left" indent="1"/>
    </xf>
    <xf numFmtId="41" fontId="22" fillId="3" borderId="5" xfId="0" applyNumberFormat="1" applyFont="1" applyFill="1" applyBorder="1" applyAlignment="1">
      <alignment horizontal="left" indent="1"/>
    </xf>
    <xf numFmtId="0" fontId="10" fillId="2" borderId="4" xfId="0" applyFont="1" applyFill="1" applyBorder="1" applyAlignment="1">
      <alignment horizontal="left" indent="1"/>
    </xf>
    <xf numFmtId="42" fontId="23" fillId="3" borderId="5" xfId="0" applyNumberFormat="1" applyFont="1" applyFill="1" applyBorder="1" applyAlignment="1">
      <alignment horizontal="right" indent="1"/>
    </xf>
    <xf numFmtId="168" fontId="3" fillId="2" borderId="3" xfId="0" applyNumberFormat="1" applyFont="1" applyFill="1" applyBorder="1"/>
    <xf numFmtId="0" fontId="4" fillId="0" borderId="1" xfId="0" applyFont="1" applyFill="1" applyBorder="1" applyAlignment="1">
      <alignment horizontal="right"/>
    </xf>
    <xf numFmtId="0" fontId="3" fillId="0" borderId="0" xfId="0" applyNumberFormat="1" applyFont="1" applyFill="1" applyBorder="1" applyAlignment="1">
      <alignment horizontal="right"/>
    </xf>
    <xf numFmtId="0" fontId="3" fillId="0" borderId="0" xfId="0" applyFont="1" applyFill="1" applyBorder="1" applyAlignment="1">
      <alignment horizontal="right"/>
    </xf>
    <xf numFmtId="42" fontId="3" fillId="2" borderId="0" xfId="0" applyNumberFormat="1" applyFont="1" applyFill="1" applyBorder="1" applyAlignment="1">
      <alignment horizontal="right" indent="1"/>
    </xf>
    <xf numFmtId="42" fontId="3" fillId="2" borderId="5" xfId="0" applyNumberFormat="1" applyFont="1" applyFill="1" applyBorder="1" applyAlignment="1">
      <alignment horizontal="right" indent="1"/>
    </xf>
    <xf numFmtId="42" fontId="22" fillId="2" borderId="0" xfId="0" applyNumberFormat="1" applyFont="1" applyFill="1" applyBorder="1" applyAlignment="1">
      <alignment horizontal="right" indent="1"/>
    </xf>
    <xf numFmtId="42" fontId="22" fillId="2" borderId="5" xfId="0" applyNumberFormat="1" applyFont="1" applyFill="1" applyBorder="1" applyAlignment="1">
      <alignment horizontal="right" indent="1"/>
    </xf>
    <xf numFmtId="41" fontId="3" fillId="2" borderId="0" xfId="0" applyNumberFormat="1" applyFont="1" applyFill="1" applyBorder="1" applyAlignment="1">
      <alignment horizontal="right" indent="1"/>
    </xf>
    <xf numFmtId="41" fontId="3" fillId="2" borderId="5" xfId="0" applyNumberFormat="1" applyFont="1" applyFill="1" applyBorder="1" applyAlignment="1">
      <alignment horizontal="right" indent="1"/>
    </xf>
    <xf numFmtId="41" fontId="22" fillId="2" borderId="0" xfId="0" applyNumberFormat="1" applyFont="1" applyFill="1" applyBorder="1" applyAlignment="1">
      <alignment horizontal="right" indent="1"/>
    </xf>
    <xf numFmtId="41" fontId="22" fillId="2" borderId="5" xfId="0" applyNumberFormat="1" applyFont="1" applyFill="1" applyBorder="1" applyAlignment="1">
      <alignment horizontal="right" indent="1"/>
    </xf>
    <xf numFmtId="41" fontId="12" fillId="2" borderId="5" xfId="0" applyNumberFormat="1" applyFont="1" applyFill="1" applyBorder="1" applyAlignment="1">
      <alignment horizontal="right" indent="1"/>
    </xf>
    <xf numFmtId="0" fontId="16" fillId="0" borderId="0" xfId="0" applyFont="1" applyAlignment="1">
      <alignment wrapText="1"/>
    </xf>
    <xf numFmtId="0" fontId="3" fillId="0" borderId="0" xfId="0" applyFont="1" applyFill="1" applyAlignment="1">
      <alignment wrapText="1"/>
    </xf>
    <xf numFmtId="0" fontId="8" fillId="0" borderId="0" xfId="0" applyFont="1" applyFill="1" applyAlignment="1">
      <alignment horizontal="left"/>
    </xf>
    <xf numFmtId="170" fontId="0" fillId="0" borderId="0" xfId="0" applyNumberFormat="1"/>
    <xf numFmtId="170" fontId="3" fillId="0" borderId="0" xfId="0" applyNumberFormat="1" applyFont="1" applyFill="1" applyAlignment="1">
      <alignment horizontal="center"/>
    </xf>
    <xf numFmtId="171" fontId="3" fillId="0" borderId="0" xfId="0" applyNumberFormat="1" applyFont="1" applyFill="1" applyAlignment="1">
      <alignment horizontal="center"/>
    </xf>
    <xf numFmtId="0" fontId="3" fillId="0" borderId="0" xfId="0" quotePrefix="1" applyFont="1" applyFill="1" applyAlignment="1">
      <alignment horizontal="right"/>
    </xf>
    <xf numFmtId="0" fontId="3" fillId="0" borderId="0" xfId="0" applyNumberFormat="1" applyFont="1" applyFill="1" applyAlignment="1">
      <alignment horizontal="right"/>
    </xf>
    <xf numFmtId="0" fontId="4" fillId="0" borderId="0" xfId="0" applyFont="1" applyFill="1" applyAlignment="1">
      <alignment horizontal="right"/>
    </xf>
    <xf numFmtId="169" fontId="24" fillId="0" borderId="0" xfId="0" applyNumberFormat="1" applyFont="1" applyFill="1" applyAlignment="1">
      <alignment horizontal="center"/>
    </xf>
    <xf numFmtId="0" fontId="24" fillId="0" borderId="0" xfId="0" applyNumberFormat="1" applyFont="1" applyFill="1" applyAlignment="1">
      <alignment horizontal="right"/>
    </xf>
    <xf numFmtId="0" fontId="24" fillId="0" borderId="0" xfId="0" quotePrefix="1" applyFont="1" applyFill="1" applyAlignment="1">
      <alignment horizontal="right"/>
    </xf>
    <xf numFmtId="169" fontId="3" fillId="0" borderId="0" xfId="0" applyNumberFormat="1" applyFont="1" applyFill="1"/>
    <xf numFmtId="0" fontId="3" fillId="0" borderId="0" xfId="0" quotePrefix="1" applyFont="1" applyFill="1" applyAlignment="1">
      <alignment horizontal="left" indent="1"/>
    </xf>
    <xf numFmtId="169" fontId="0" fillId="0" borderId="0" xfId="1" applyNumberFormat="1" applyFont="1"/>
    <xf numFmtId="169" fontId="3" fillId="0" borderId="0" xfId="0" applyNumberFormat="1" applyFont="1" applyFill="1" applyAlignment="1">
      <alignment horizontal="right"/>
    </xf>
    <xf numFmtId="10" fontId="4" fillId="0" borderId="0" xfId="1" applyNumberFormat="1" applyFont="1" applyFill="1"/>
    <xf numFmtId="169" fontId="0" fillId="0" borderId="0" xfId="0" applyNumberFormat="1"/>
    <xf numFmtId="165" fontId="26" fillId="0" borderId="0" xfId="0" applyNumberFormat="1" applyFont="1" applyFill="1" applyAlignment="1">
      <alignment horizontal="center"/>
    </xf>
    <xf numFmtId="165" fontId="4" fillId="0" borderId="0" xfId="0" applyNumberFormat="1" applyFont="1" applyFill="1"/>
    <xf numFmtId="166" fontId="8" fillId="0" borderId="0" xfId="0" applyNumberFormat="1" applyFont="1" applyFill="1"/>
    <xf numFmtId="170" fontId="3" fillId="0" borderId="0" xfId="0" applyNumberFormat="1" applyFont="1" applyFill="1" applyAlignment="1">
      <alignment horizontal="left"/>
    </xf>
    <xf numFmtId="165" fontId="3" fillId="0" borderId="0" xfId="0" applyNumberFormat="1" applyFont="1" applyFill="1"/>
    <xf numFmtId="43" fontId="3" fillId="0" borderId="0" xfId="2" applyFont="1" applyFill="1"/>
    <xf numFmtId="169" fontId="3" fillId="0" borderId="0" xfId="0" applyNumberFormat="1" applyFont="1"/>
    <xf numFmtId="169" fontId="4" fillId="0" borderId="0" xfId="1" applyNumberFormat="1" applyFont="1" applyFill="1" applyAlignment="1">
      <alignment horizontal="center"/>
    </xf>
    <xf numFmtId="0" fontId="3" fillId="3" borderId="0" xfId="0" applyFont="1" applyFill="1" applyBorder="1"/>
    <xf numFmtId="0" fontId="27" fillId="3" borderId="1" xfId="0" applyFont="1" applyFill="1" applyBorder="1" applyAlignment="1">
      <alignment vertical="center"/>
    </xf>
    <xf numFmtId="165" fontId="27" fillId="3" borderId="1" xfId="0" applyNumberFormat="1" applyFont="1" applyFill="1" applyBorder="1" applyAlignment="1">
      <alignment horizontal="right" vertical="center" indent="1"/>
    </xf>
    <xf numFmtId="170" fontId="27" fillId="3" borderId="1" xfId="0" applyNumberFormat="1" applyFont="1" applyFill="1" applyBorder="1" applyAlignment="1">
      <alignment horizontal="right" vertical="center" indent="1"/>
    </xf>
    <xf numFmtId="169" fontId="27" fillId="3" borderId="1" xfId="0" applyNumberFormat="1" applyFont="1" applyFill="1" applyBorder="1" applyAlignment="1">
      <alignment horizontal="right" vertical="center" indent="1"/>
    </xf>
    <xf numFmtId="0" fontId="27" fillId="3" borderId="6" xfId="0" applyFont="1" applyFill="1" applyBorder="1" applyAlignment="1">
      <alignment vertical="center"/>
    </xf>
    <xf numFmtId="0" fontId="27" fillId="3" borderId="7" xfId="0" applyFont="1" applyFill="1" applyBorder="1" applyAlignment="1">
      <alignment vertical="center"/>
    </xf>
    <xf numFmtId="0" fontId="27" fillId="3" borderId="10" xfId="0" applyFont="1" applyFill="1" applyBorder="1" applyAlignment="1">
      <alignment vertical="center"/>
    </xf>
    <xf numFmtId="0" fontId="27" fillId="3" borderId="4" xfId="0" applyFont="1" applyFill="1" applyBorder="1" applyAlignment="1">
      <alignment vertical="center"/>
    </xf>
    <xf numFmtId="0" fontId="27" fillId="3" borderId="0" xfId="0" applyFont="1" applyFill="1" applyBorder="1" applyAlignment="1">
      <alignment vertical="center"/>
    </xf>
    <xf numFmtId="165" fontId="27" fillId="3" borderId="0" xfId="0" applyNumberFormat="1" applyFont="1" applyFill="1" applyBorder="1" applyAlignment="1">
      <alignment horizontal="right" vertical="center" indent="1"/>
    </xf>
    <xf numFmtId="165" fontId="27" fillId="3" borderId="5" xfId="0" applyNumberFormat="1" applyFont="1" applyFill="1" applyBorder="1" applyAlignment="1">
      <alignment horizontal="right" vertical="center" indent="1"/>
    </xf>
    <xf numFmtId="170" fontId="27" fillId="3" borderId="0" xfId="0" applyNumberFormat="1" applyFont="1" applyFill="1" applyBorder="1" applyAlignment="1">
      <alignment horizontal="right" vertical="center" indent="1"/>
    </xf>
    <xf numFmtId="169" fontId="27" fillId="3" borderId="0" xfId="0" applyNumberFormat="1" applyFont="1" applyFill="1" applyBorder="1" applyAlignment="1">
      <alignment horizontal="right" vertical="center" indent="1"/>
    </xf>
    <xf numFmtId="169" fontId="27" fillId="3" borderId="5" xfId="0" applyNumberFormat="1" applyFont="1" applyFill="1" applyBorder="1" applyAlignment="1">
      <alignment horizontal="right" vertical="center" indent="1"/>
    </xf>
    <xf numFmtId="0" fontId="3" fillId="3" borderId="9" xfId="0" applyNumberFormat="1" applyFont="1" applyFill="1" applyBorder="1"/>
    <xf numFmtId="0" fontId="3" fillId="3" borderId="2" xfId="0" applyFont="1" applyFill="1" applyBorder="1"/>
    <xf numFmtId="0" fontId="3" fillId="3" borderId="3" xfId="0" applyFont="1" applyFill="1" applyBorder="1"/>
    <xf numFmtId="170" fontId="8" fillId="0" borderId="0" xfId="0" applyNumberFormat="1" applyFont="1" applyFill="1"/>
    <xf numFmtId="169" fontId="3" fillId="0" borderId="0" xfId="1" applyNumberFormat="1" applyFont="1" applyFill="1"/>
    <xf numFmtId="170" fontId="4" fillId="0" borderId="0" xfId="0" applyNumberFormat="1" applyFont="1" applyFill="1"/>
    <xf numFmtId="10" fontId="3" fillId="0" borderId="0" xfId="1" applyNumberFormat="1" applyFont="1" applyFill="1"/>
    <xf numFmtId="2" fontId="27" fillId="3" borderId="0" xfId="0" applyNumberFormat="1" applyFont="1" applyFill="1" applyBorder="1" applyAlignment="1">
      <alignment horizontal="right" vertical="center" indent="1"/>
    </xf>
    <xf numFmtId="2" fontId="27" fillId="3" borderId="1" xfId="0" applyNumberFormat="1" applyFont="1" applyFill="1" applyBorder="1" applyAlignment="1">
      <alignment horizontal="right" vertical="center" indent="1"/>
    </xf>
    <xf numFmtId="2" fontId="27" fillId="3" borderId="5" xfId="0" applyNumberFormat="1" applyFont="1" applyFill="1" applyBorder="1" applyAlignment="1">
      <alignment horizontal="right" vertical="center" indent="1"/>
    </xf>
    <xf numFmtId="0" fontId="3" fillId="0" borderId="0" xfId="0" applyFont="1" applyFill="1" applyAlignment="1">
      <alignment wrapText="1"/>
    </xf>
    <xf numFmtId="3" fontId="3" fillId="3" borderId="0" xfId="2" applyNumberFormat="1" applyFont="1" applyFill="1" applyBorder="1" applyAlignment="1">
      <alignment horizontal="right" indent="1"/>
    </xf>
    <xf numFmtId="3" fontId="3" fillId="3" borderId="5" xfId="2" applyNumberFormat="1" applyFont="1" applyFill="1" applyBorder="1" applyAlignment="1">
      <alignment horizontal="right" indent="1"/>
    </xf>
    <xf numFmtId="0" fontId="3" fillId="2" borderId="0" xfId="0" applyNumberFormat="1" applyFont="1" applyFill="1" applyBorder="1" applyAlignment="1">
      <alignment horizontal="right" indent="2"/>
    </xf>
    <xf numFmtId="0" fontId="3" fillId="2" borderId="5" xfId="0" applyFont="1" applyFill="1" applyBorder="1" applyAlignment="1">
      <alignment horizontal="right" indent="2"/>
    </xf>
    <xf numFmtId="0" fontId="3" fillId="2" borderId="4" xfId="0" applyFont="1" applyFill="1" applyBorder="1" applyAlignment="1">
      <alignment horizontal="left" indent="1"/>
    </xf>
    <xf numFmtId="42" fontId="2" fillId="3" borderId="7" xfId="0" applyNumberFormat="1" applyFont="1" applyFill="1" applyBorder="1" applyAlignment="1">
      <alignment horizontal="left" indent="1"/>
    </xf>
    <xf numFmtId="6" fontId="3" fillId="2" borderId="2" xfId="0" applyNumberFormat="1" applyFont="1" applyFill="1" applyBorder="1"/>
    <xf numFmtId="0" fontId="6" fillId="3" borderId="6" xfId="3" applyFont="1" applyBorder="1"/>
    <xf numFmtId="0" fontId="3" fillId="3" borderId="7" xfId="3" applyNumberFormat="1" applyFont="1" applyBorder="1"/>
    <xf numFmtId="0" fontId="3" fillId="3" borderId="7" xfId="3" applyFont="1" applyBorder="1"/>
    <xf numFmtId="168" fontId="3" fillId="3" borderId="7" xfId="3" applyNumberFormat="1" applyFont="1" applyBorder="1"/>
    <xf numFmtId="0" fontId="3" fillId="3" borderId="8" xfId="3" applyFont="1" applyBorder="1" applyAlignment="1">
      <alignment horizontal="right" indent="1"/>
    </xf>
    <xf numFmtId="0" fontId="3" fillId="3" borderId="9" xfId="3" applyFont="1" applyBorder="1"/>
    <xf numFmtId="0" fontId="3" fillId="3" borderId="2" xfId="3" applyFont="1" applyBorder="1"/>
    <xf numFmtId="0" fontId="3" fillId="3" borderId="2" xfId="3" applyNumberFormat="1" applyFont="1" applyBorder="1" applyAlignment="1">
      <alignment horizontal="right" indent="2"/>
    </xf>
    <xf numFmtId="0" fontId="3" fillId="3" borderId="3" xfId="3" applyFont="1" applyBorder="1" applyAlignment="1">
      <alignment horizontal="right" indent="2"/>
    </xf>
    <xf numFmtId="0" fontId="3" fillId="3" borderId="6" xfId="3" applyFont="1" applyBorder="1"/>
    <xf numFmtId="42" fontId="2" fillId="3" borderId="7" xfId="3" applyNumberFormat="1" applyFont="1" applyBorder="1" applyAlignment="1">
      <alignment horizontal="left" indent="1"/>
    </xf>
    <xf numFmtId="42" fontId="2" fillId="3" borderId="8" xfId="3" applyNumberFormat="1" applyFont="1" applyBorder="1" applyAlignment="1">
      <alignment horizontal="left" indent="1"/>
    </xf>
    <xf numFmtId="0" fontId="3" fillId="3" borderId="4" xfId="3" applyFont="1" applyBorder="1"/>
    <xf numFmtId="0" fontId="3" fillId="3" borderId="0" xfId="3" applyNumberFormat="1" applyFont="1" applyBorder="1"/>
    <xf numFmtId="0" fontId="3" fillId="3" borderId="0" xfId="3" applyFont="1" applyBorder="1"/>
    <xf numFmtId="42" fontId="2" fillId="3" borderId="0" xfId="3" applyNumberFormat="1" applyFont="1" applyBorder="1" applyAlignment="1">
      <alignment horizontal="left" indent="1"/>
    </xf>
    <xf numFmtId="42" fontId="2" fillId="3" borderId="5" xfId="3" applyNumberFormat="1" applyFont="1" applyBorder="1" applyAlignment="1">
      <alignment horizontal="left" indent="1"/>
    </xf>
    <xf numFmtId="0" fontId="3" fillId="3" borderId="4" xfId="3" applyFont="1" applyBorder="1" applyAlignment="1">
      <alignment horizontal="left"/>
    </xf>
    <xf numFmtId="42" fontId="21" fillId="3" borderId="0" xfId="3" applyNumberFormat="1" applyFont="1" applyBorder="1" applyAlignment="1">
      <alignment horizontal="left" indent="1"/>
    </xf>
    <xf numFmtId="42" fontId="21" fillId="3" borderId="5" xfId="3" applyNumberFormat="1" applyFont="1" applyBorder="1" applyAlignment="1">
      <alignment horizontal="left" indent="1"/>
    </xf>
    <xf numFmtId="0" fontId="3" fillId="3" borderId="4" xfId="3" applyFont="1" applyBorder="1" applyAlignment="1">
      <alignment horizontal="left" indent="1"/>
    </xf>
    <xf numFmtId="42" fontId="23" fillId="3" borderId="0" xfId="3" applyNumberFormat="1" applyFont="1" applyBorder="1" applyAlignment="1">
      <alignment horizontal="left" indent="1"/>
    </xf>
    <xf numFmtId="42" fontId="23" fillId="3" borderId="5" xfId="3" applyNumberFormat="1" applyFont="1" applyBorder="1" applyAlignment="1">
      <alignment horizontal="left" indent="1"/>
    </xf>
    <xf numFmtId="6" fontId="3" fillId="3" borderId="0" xfId="3" applyNumberFormat="1" applyFont="1" applyBorder="1"/>
    <xf numFmtId="168" fontId="3" fillId="3" borderId="5" xfId="3" applyNumberFormat="1" applyFont="1" applyBorder="1"/>
    <xf numFmtId="0" fontId="29" fillId="3" borderId="4" xfId="3" applyFont="1" applyBorder="1"/>
    <xf numFmtId="0" fontId="3" fillId="3" borderId="0" xfId="3" applyFont="1" applyBorder="1" applyAlignment="1">
      <alignment wrapText="1"/>
    </xf>
    <xf numFmtId="0" fontId="3" fillId="3" borderId="5" xfId="3" applyFont="1" applyBorder="1" applyAlignment="1">
      <alignment wrapText="1"/>
    </xf>
    <xf numFmtId="0" fontId="2" fillId="3" borderId="9" xfId="3" quotePrefix="1" applyFont="1" applyBorder="1"/>
    <xf numFmtId="42" fontId="2" fillId="3" borderId="2" xfId="3" applyNumberFormat="1" applyFont="1" applyBorder="1" applyAlignment="1">
      <alignment horizontal="left" indent="1"/>
    </xf>
    <xf numFmtId="0" fontId="3" fillId="3" borderId="2" xfId="3" applyFont="1" applyBorder="1" applyAlignment="1">
      <alignment wrapText="1"/>
    </xf>
    <xf numFmtId="0" fontId="3" fillId="3" borderId="3" xfId="3" applyFont="1" applyBorder="1" applyAlignment="1">
      <alignment wrapText="1"/>
    </xf>
    <xf numFmtId="6" fontId="3" fillId="2" borderId="7" xfId="0" applyNumberFormat="1" applyFont="1" applyFill="1" applyBorder="1"/>
    <xf numFmtId="0" fontId="3" fillId="2" borderId="4" xfId="0" applyNumberFormat="1" applyFont="1" applyFill="1" applyBorder="1"/>
    <xf numFmtId="0" fontId="3" fillId="0" borderId="0" xfId="0" applyNumberFormat="1" applyFont="1" applyFill="1" applyBorder="1" applyAlignment="1">
      <alignment horizontal="center"/>
    </xf>
    <xf numFmtId="0" fontId="8" fillId="0" borderId="0" xfId="0" applyFont="1" applyFill="1" applyAlignment="1">
      <alignment wrapText="1"/>
    </xf>
    <xf numFmtId="0" fontId="16" fillId="0" borderId="0" xfId="0" applyFont="1" applyAlignment="1">
      <alignment wrapText="1"/>
    </xf>
    <xf numFmtId="0" fontId="8" fillId="0" borderId="0" xfId="0" quotePrefix="1" applyFont="1" applyFill="1" applyAlignment="1">
      <alignment horizontal="left" wrapText="1"/>
    </xf>
    <xf numFmtId="0" fontId="8" fillId="0" borderId="0" xfId="0" applyFont="1" applyFill="1" applyAlignment="1">
      <alignment horizontal="left" wrapText="1"/>
    </xf>
    <xf numFmtId="0" fontId="7" fillId="0" borderId="0" xfId="0" applyFont="1" applyAlignment="1">
      <alignment wrapText="1"/>
    </xf>
    <xf numFmtId="0" fontId="6" fillId="0" borderId="0" xfId="0" applyFont="1" applyFill="1" applyAlignment="1">
      <alignment horizontal="center"/>
    </xf>
    <xf numFmtId="0" fontId="3" fillId="0" borderId="0" xfId="0" applyFont="1" applyFill="1" applyAlignment="1">
      <alignment horizontal="left" wrapText="1"/>
    </xf>
    <xf numFmtId="0" fontId="8" fillId="0" borderId="0" xfId="0" applyNumberFormat="1" applyFont="1" applyFill="1" applyAlignment="1">
      <alignment wrapText="1"/>
    </xf>
    <xf numFmtId="0" fontId="8" fillId="0" borderId="0" xfId="0" applyFont="1" applyFill="1" applyAlignment="1">
      <alignment horizontal="left"/>
    </xf>
    <xf numFmtId="0" fontId="8" fillId="0" borderId="0" xfId="0" applyFont="1" applyFill="1" applyAlignment="1">
      <alignment horizontal="left" vertical="center" wrapText="1"/>
    </xf>
    <xf numFmtId="0" fontId="3" fillId="0" borderId="0" xfId="0" applyFont="1" applyFill="1" applyAlignment="1">
      <alignment wrapText="1"/>
    </xf>
    <xf numFmtId="0" fontId="27" fillId="3" borderId="7" xfId="0" applyFont="1" applyFill="1" applyBorder="1" applyAlignment="1">
      <alignment horizontal="right" vertical="center" indent="1"/>
    </xf>
    <xf numFmtId="0" fontId="27" fillId="3" borderId="1" xfId="0" applyFont="1" applyFill="1" applyBorder="1" applyAlignment="1">
      <alignment horizontal="right" vertical="center" indent="1"/>
    </xf>
    <xf numFmtId="0" fontId="27" fillId="3" borderId="8" xfId="0" applyFont="1" applyFill="1" applyBorder="1" applyAlignment="1">
      <alignment horizontal="right" vertical="center" wrapText="1" indent="1"/>
    </xf>
    <xf numFmtId="0" fontId="27" fillId="3" borderId="11" xfId="0" applyFont="1" applyFill="1" applyBorder="1" applyAlignment="1">
      <alignment horizontal="right" vertical="center" wrapText="1" indent="1"/>
    </xf>
  </cellXfs>
  <cellStyles count="4">
    <cellStyle name="Comma" xfId="2" builtinId="3"/>
    <cellStyle name="Normal" xfId="0" builtinId="0" customBuiltin="1"/>
    <cellStyle name="Percent" xfId="1" builtinId="5"/>
    <cellStyle name="Yellow fill" xfId="3"/>
  </cellStyles>
  <dxfs count="0"/>
  <tableStyles count="0" defaultTableStyle="TableStyleMedium9" defaultPivotStyle="PivotStyleLight16"/>
  <colors>
    <mruColors>
      <color rgb="FFFFFFCC"/>
      <color rgb="FF0000FF"/>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276225</xdr:colOff>
      <xdr:row>141</xdr:row>
      <xdr:rowOff>38100</xdr:rowOff>
    </xdr:from>
    <xdr:to>
      <xdr:col>5</xdr:col>
      <xdr:colOff>276225</xdr:colOff>
      <xdr:row>141</xdr:row>
      <xdr:rowOff>38100</xdr:rowOff>
    </xdr:to>
    <xdr:sp macro="" textlink="">
      <xdr:nvSpPr>
        <xdr:cNvPr id="1041" name="Line 17">
          <a:extLst>
            <a:ext uri="{FF2B5EF4-FFF2-40B4-BE49-F238E27FC236}">
              <a16:creationId xmlns:a16="http://schemas.microsoft.com/office/drawing/2014/main" xmlns="" id="{00000000-0008-0000-0000-000011040000}"/>
            </a:ext>
          </a:extLst>
        </xdr:cNvPr>
        <xdr:cNvSpPr>
          <a:spLocks noChangeShapeType="1"/>
        </xdr:cNvSpPr>
      </xdr:nvSpPr>
      <xdr:spPr bwMode="auto">
        <a:xfrm>
          <a:off x="4095750" y="19583400"/>
          <a:ext cx="0" cy="0"/>
        </a:xfrm>
        <a:prstGeom prst="line">
          <a:avLst/>
        </a:prstGeom>
        <a:noFill/>
        <a:ln w="9525">
          <a:solidFill>
            <a:srgbClr val="000000"/>
          </a:solidFill>
          <a:round/>
          <a:headEnd/>
          <a:tailEnd/>
        </a:ln>
        <a:effectLst>
          <a:outerShdw dist="35921" dir="2700000" algn="ctr" rotWithShape="0">
            <a:srgbClr val="000000"/>
          </a:outerShdw>
        </a:effectLst>
      </xdr:spPr>
    </xdr:sp>
    <xdr:clientData/>
  </xdr:twoCellAnchor>
  <xdr:twoCellAnchor>
    <xdr:from>
      <xdr:col>5</xdr:col>
      <xdr:colOff>276225</xdr:colOff>
      <xdr:row>142</xdr:row>
      <xdr:rowOff>38100</xdr:rowOff>
    </xdr:from>
    <xdr:to>
      <xdr:col>5</xdr:col>
      <xdr:colOff>276225</xdr:colOff>
      <xdr:row>142</xdr:row>
      <xdr:rowOff>38100</xdr:rowOff>
    </xdr:to>
    <xdr:sp macro="" textlink="">
      <xdr:nvSpPr>
        <xdr:cNvPr id="3" name="Line 17">
          <a:extLst>
            <a:ext uri="{FF2B5EF4-FFF2-40B4-BE49-F238E27FC236}">
              <a16:creationId xmlns:a16="http://schemas.microsoft.com/office/drawing/2014/main" xmlns="" id="{C2DAE09B-18ED-4EE4-9D13-20FDEF8A475E}"/>
            </a:ext>
          </a:extLst>
        </xdr:cNvPr>
        <xdr:cNvSpPr>
          <a:spLocks noChangeShapeType="1"/>
        </xdr:cNvSpPr>
      </xdr:nvSpPr>
      <xdr:spPr bwMode="auto">
        <a:xfrm>
          <a:off x="5097607" y="20300373"/>
          <a:ext cx="0" cy="0"/>
        </a:xfrm>
        <a:prstGeom prst="line">
          <a:avLst/>
        </a:prstGeom>
        <a:noFill/>
        <a:ln w="9525">
          <a:solidFill>
            <a:srgbClr val="000000"/>
          </a:solidFill>
          <a:round/>
          <a:headEnd/>
          <a:tailEnd/>
        </a:ln>
        <a:effectLst>
          <a:outerShdw dist="35921" dir="2700000" algn="ctr" rotWithShape="0">
            <a:srgbClr val="000000"/>
          </a:outerShdw>
        </a:effec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2700" cap="flat" cmpd="sng" algn="ctr">
          <a:solidFill>
            <a:srgbClr val="000000"/>
          </a:solidFill>
          <a:prstDash val="solid"/>
          <a:round/>
          <a:headEnd type="none" w="med" len="med"/>
          <a:tailEnd type="triangl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2700" cap="flat" cmpd="sng" algn="ctr">
          <a:solidFill>
            <a:srgbClr val="000000"/>
          </a:solidFill>
          <a:prstDash val="solid"/>
          <a:round/>
          <a:headEnd type="none" w="med" len="med"/>
          <a:tailEnd type="triangl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V214"/>
  <sheetViews>
    <sheetView tabSelected="1" zoomScaleSheetLayoutView="100" workbookViewId="0">
      <selection activeCell="A9" sqref="A9:I12"/>
    </sheetView>
  </sheetViews>
  <sheetFormatPr defaultColWidth="14.625" defaultRowHeight="14.25"/>
  <cols>
    <col min="1" max="1" width="10.625" style="3" customWidth="1"/>
    <col min="2" max="2" width="12.75" style="4" customWidth="1"/>
    <col min="3" max="3" width="13.625" style="3" customWidth="1"/>
    <col min="4" max="6" width="13.125" style="3" bestFit="1" customWidth="1"/>
    <col min="7" max="7" width="10.625" style="3" customWidth="1"/>
    <col min="8" max="8" width="16.875" style="3" customWidth="1"/>
    <col min="9" max="11" width="10.625" style="3" customWidth="1"/>
    <col min="12" max="12" width="42.25" style="3" customWidth="1"/>
    <col min="13" max="14" width="13.125" style="3" customWidth="1"/>
    <col min="15" max="16384" width="14.625" style="3"/>
  </cols>
  <sheetData>
    <row r="1" spans="1:19">
      <c r="A1" s="5"/>
      <c r="C1" s="8"/>
      <c r="D1" s="8"/>
      <c r="H1" s="9">
        <v>43610</v>
      </c>
    </row>
    <row r="3" spans="1:19">
      <c r="A3" s="208" t="s">
        <v>122</v>
      </c>
      <c r="B3" s="208"/>
      <c r="C3" s="208"/>
      <c r="D3" s="208"/>
      <c r="E3" s="208"/>
      <c r="F3" s="208"/>
    </row>
    <row r="4" spans="1:19">
      <c r="E4" s="10"/>
    </row>
    <row r="5" spans="1:19">
      <c r="A5" s="209" t="s">
        <v>60</v>
      </c>
      <c r="B5" s="209"/>
      <c r="C5" s="209"/>
      <c r="D5" s="209"/>
      <c r="E5" s="209"/>
      <c r="F5" s="209"/>
      <c r="G5" s="209"/>
      <c r="H5" s="209"/>
      <c r="I5" s="209"/>
      <c r="J5" s="11"/>
      <c r="K5" s="11"/>
      <c r="L5" s="11"/>
      <c r="M5" s="11"/>
      <c r="N5" s="11"/>
    </row>
    <row r="6" spans="1:19">
      <c r="A6" s="209"/>
      <c r="B6" s="209"/>
      <c r="C6" s="209"/>
      <c r="D6" s="209"/>
      <c r="E6" s="209"/>
      <c r="F6" s="209"/>
      <c r="G6" s="209"/>
      <c r="H6" s="209"/>
      <c r="I6" s="209"/>
      <c r="J6" s="11"/>
      <c r="K6" s="11"/>
      <c r="L6" s="11"/>
      <c r="M6" s="11"/>
      <c r="N6" s="11"/>
    </row>
    <row r="7" spans="1:19">
      <c r="A7" s="209"/>
      <c r="B7" s="209"/>
      <c r="C7" s="209"/>
      <c r="D7" s="209"/>
      <c r="E7" s="209"/>
      <c r="F7" s="209"/>
      <c r="G7" s="209"/>
      <c r="H7" s="209"/>
      <c r="I7" s="209"/>
      <c r="J7" s="11"/>
      <c r="K7" s="11"/>
      <c r="L7" s="11"/>
      <c r="M7" s="11"/>
      <c r="N7" s="11"/>
    </row>
    <row r="8" spans="1:19">
      <c r="A8" s="12"/>
      <c r="B8" s="12"/>
      <c r="C8" s="12"/>
      <c r="D8" s="12"/>
      <c r="E8" s="12"/>
      <c r="F8" s="12"/>
      <c r="G8" s="13"/>
    </row>
    <row r="9" spans="1:19">
      <c r="A9" s="213" t="s">
        <v>59</v>
      </c>
      <c r="B9" s="213"/>
      <c r="C9" s="213"/>
      <c r="D9" s="213"/>
      <c r="E9" s="213"/>
      <c r="F9" s="213"/>
      <c r="G9" s="213"/>
      <c r="H9" s="213"/>
      <c r="I9" s="213"/>
      <c r="J9" s="14"/>
      <c r="K9" s="14"/>
      <c r="L9" s="14"/>
      <c r="M9" s="14"/>
      <c r="N9" s="14"/>
    </row>
    <row r="10" spans="1:19">
      <c r="A10" s="213"/>
      <c r="B10" s="213"/>
      <c r="C10" s="213"/>
      <c r="D10" s="213"/>
      <c r="E10" s="213"/>
      <c r="F10" s="213"/>
      <c r="G10" s="213"/>
      <c r="H10" s="213"/>
      <c r="I10" s="213"/>
      <c r="J10" s="14"/>
      <c r="K10" s="14"/>
      <c r="L10" s="14"/>
      <c r="M10" s="14"/>
      <c r="N10" s="14"/>
    </row>
    <row r="11" spans="1:19">
      <c r="A11" s="213"/>
      <c r="B11" s="213"/>
      <c r="C11" s="213"/>
      <c r="D11" s="213"/>
      <c r="E11" s="213"/>
      <c r="F11" s="213"/>
      <c r="G11" s="213"/>
      <c r="H11" s="213"/>
      <c r="I11" s="213"/>
      <c r="J11" s="14"/>
      <c r="K11" s="14"/>
      <c r="L11" s="14"/>
      <c r="M11" s="14"/>
      <c r="N11" s="14"/>
    </row>
    <row r="12" spans="1:19">
      <c r="A12" s="213"/>
      <c r="B12" s="213"/>
      <c r="C12" s="213"/>
      <c r="D12" s="213"/>
      <c r="E12" s="213"/>
      <c r="F12" s="213"/>
      <c r="G12" s="213"/>
      <c r="H12" s="213"/>
      <c r="I12" s="213"/>
      <c r="J12" s="14"/>
      <c r="K12" s="14"/>
      <c r="L12" s="14"/>
      <c r="M12" s="14"/>
      <c r="N12" s="14"/>
    </row>
    <row r="13" spans="1:19">
      <c r="A13" s="160"/>
      <c r="B13" s="160"/>
      <c r="C13" s="160"/>
      <c r="D13" s="160"/>
      <c r="E13" s="160"/>
      <c r="F13" s="160"/>
      <c r="G13" s="160"/>
      <c r="H13" s="160"/>
      <c r="I13" s="160"/>
      <c r="J13" s="160"/>
      <c r="K13" s="160"/>
      <c r="L13" s="160"/>
      <c r="M13" s="160"/>
      <c r="N13" s="160"/>
    </row>
    <row r="14" spans="1:19">
      <c r="A14" s="69" t="s">
        <v>110</v>
      </c>
      <c r="B14" s="71"/>
      <c r="C14" s="84"/>
      <c r="D14" s="72"/>
      <c r="E14" s="72"/>
      <c r="F14" s="82" t="s">
        <v>61</v>
      </c>
      <c r="G14" s="160"/>
      <c r="H14" s="160"/>
      <c r="I14" s="160"/>
      <c r="J14" s="160"/>
      <c r="K14" s="160"/>
      <c r="L14"/>
      <c r="M14"/>
      <c r="N14"/>
      <c r="O14"/>
      <c r="P14"/>
      <c r="Q14"/>
      <c r="R14"/>
      <c r="S14"/>
    </row>
    <row r="15" spans="1:19">
      <c r="A15" s="201"/>
      <c r="B15" s="1"/>
      <c r="C15" s="1"/>
      <c r="D15" s="80">
        <v>2018</v>
      </c>
      <c r="E15" s="80">
        <v>2019</v>
      </c>
      <c r="F15" s="81" t="s">
        <v>77</v>
      </c>
      <c r="G15" s="160"/>
      <c r="H15" s="160"/>
      <c r="I15" s="160"/>
      <c r="J15" s="160"/>
      <c r="K15" s="160"/>
      <c r="L15"/>
      <c r="M15"/>
      <c r="N15"/>
      <c r="O15"/>
      <c r="P15"/>
      <c r="Q15"/>
      <c r="R15"/>
      <c r="S15"/>
    </row>
    <row r="16" spans="1:19">
      <c r="A16" s="57" t="s">
        <v>3</v>
      </c>
      <c r="B16" s="1"/>
      <c r="C16" s="2"/>
      <c r="D16" s="163"/>
      <c r="E16" s="163"/>
      <c r="F16" s="164"/>
      <c r="G16" s="160"/>
      <c r="H16" s="160"/>
      <c r="I16" s="160"/>
      <c r="J16" s="160"/>
      <c r="K16" s="160"/>
      <c r="L16"/>
      <c r="M16"/>
      <c r="N16"/>
      <c r="O16"/>
      <c r="P16"/>
      <c r="Q16"/>
      <c r="R16"/>
      <c r="S16"/>
    </row>
    <row r="17" spans="1:19">
      <c r="A17" s="58" t="s">
        <v>41</v>
      </c>
      <c r="B17" s="1"/>
      <c r="C17" s="2"/>
      <c r="D17" s="6">
        <v>60</v>
      </c>
      <c r="E17" s="6">
        <v>50</v>
      </c>
      <c r="F17" s="91">
        <v>60.000000000000014</v>
      </c>
      <c r="G17" s="160"/>
      <c r="H17" s="160"/>
      <c r="I17" s="160"/>
      <c r="J17" s="160"/>
      <c r="K17" s="160"/>
      <c r="L17"/>
      <c r="M17"/>
      <c r="N17"/>
      <c r="O17"/>
      <c r="P17"/>
      <c r="Q17"/>
      <c r="R17"/>
      <c r="S17"/>
    </row>
    <row r="18" spans="1:19">
      <c r="A18" s="58" t="s">
        <v>42</v>
      </c>
      <c r="B18" s="1"/>
      <c r="C18" s="2"/>
      <c r="D18" s="7">
        <v>100</v>
      </c>
      <c r="E18" s="7">
        <v>10</v>
      </c>
      <c r="F18" s="92">
        <v>50</v>
      </c>
      <c r="G18" s="160"/>
      <c r="H18" s="160"/>
      <c r="I18" s="160"/>
      <c r="J18" s="160"/>
      <c r="K18" s="160"/>
      <c r="L18"/>
      <c r="M18"/>
      <c r="N18"/>
      <c r="O18"/>
      <c r="P18"/>
      <c r="Q18"/>
      <c r="R18"/>
      <c r="S18"/>
    </row>
    <row r="19" spans="1:19">
      <c r="A19" s="58" t="s">
        <v>4</v>
      </c>
      <c r="B19" s="1"/>
      <c r="C19" s="2"/>
      <c r="D19" s="7">
        <v>400</v>
      </c>
      <c r="E19" s="7">
        <v>520</v>
      </c>
      <c r="F19" s="92">
        <v>530.00000000000011</v>
      </c>
      <c r="G19" s="160"/>
      <c r="H19" s="160"/>
      <c r="I19" s="160"/>
      <c r="J19" s="160"/>
      <c r="K19" s="160"/>
      <c r="L19"/>
      <c r="M19"/>
      <c r="N19"/>
      <c r="O19"/>
      <c r="P19"/>
      <c r="Q19"/>
      <c r="R19"/>
      <c r="S19"/>
    </row>
    <row r="20" spans="1:19" ht="16.5">
      <c r="A20" s="58" t="s">
        <v>5</v>
      </c>
      <c r="B20" s="1"/>
      <c r="C20" s="2"/>
      <c r="D20" s="85">
        <v>619.99999999999977</v>
      </c>
      <c r="E20" s="85">
        <v>820</v>
      </c>
      <c r="F20" s="93">
        <v>660.00000000000011</v>
      </c>
      <c r="G20" s="160"/>
      <c r="H20" s="160"/>
      <c r="I20" s="160"/>
      <c r="J20" s="160"/>
      <c r="K20" s="160"/>
      <c r="L20"/>
      <c r="M20"/>
      <c r="N20"/>
      <c r="O20"/>
      <c r="P20"/>
      <c r="Q20"/>
      <c r="R20"/>
      <c r="S20"/>
    </row>
    <row r="21" spans="1:19">
      <c r="A21" s="165" t="s">
        <v>6</v>
      </c>
      <c r="B21" s="1"/>
      <c r="C21" s="2"/>
      <c r="D21" s="6">
        <f>SUM(D17:D20)</f>
        <v>1179.9999999999998</v>
      </c>
      <c r="E21" s="6">
        <f t="shared" ref="E21:F21" si="0">SUM(E17:E20)</f>
        <v>1400</v>
      </c>
      <c r="F21" s="91">
        <f t="shared" si="0"/>
        <v>1300.0000000000002</v>
      </c>
      <c r="G21" s="160"/>
      <c r="H21" s="160"/>
      <c r="I21" s="160"/>
      <c r="J21" s="160"/>
      <c r="K21" s="160"/>
      <c r="L21"/>
      <c r="M21"/>
      <c r="N21"/>
      <c r="O21"/>
      <c r="P21"/>
      <c r="Q21"/>
      <c r="R21"/>
      <c r="S21"/>
    </row>
    <row r="22" spans="1:19" ht="16.5">
      <c r="A22" s="58" t="s">
        <v>43</v>
      </c>
      <c r="B22" s="1"/>
      <c r="C22" s="2"/>
      <c r="D22" s="85">
        <v>2900</v>
      </c>
      <c r="E22" s="85">
        <v>3500</v>
      </c>
      <c r="F22" s="93">
        <v>3700.0000000000009</v>
      </c>
      <c r="G22" s="160"/>
      <c r="H22" s="160"/>
      <c r="I22" s="160"/>
      <c r="J22" s="160"/>
      <c r="K22" s="160"/>
      <c r="L22"/>
      <c r="M22"/>
      <c r="N22"/>
      <c r="O22"/>
      <c r="P22"/>
      <c r="Q22"/>
      <c r="R22"/>
      <c r="S22"/>
    </row>
    <row r="23" spans="1:19" ht="16.5">
      <c r="A23" s="58" t="s">
        <v>44</v>
      </c>
      <c r="B23" s="1"/>
      <c r="C23" s="2"/>
      <c r="D23" s="60">
        <f>SUM(D21,D22)</f>
        <v>4080</v>
      </c>
      <c r="E23" s="60">
        <f>SUM(E21,E22)</f>
        <v>4900</v>
      </c>
      <c r="F23" s="76">
        <f>SUM(F21,F22)</f>
        <v>5000.0000000000009</v>
      </c>
      <c r="G23" s="160"/>
      <c r="H23" s="160"/>
      <c r="I23" s="160"/>
      <c r="J23" s="160"/>
      <c r="K23" s="160"/>
      <c r="L23"/>
      <c r="M23"/>
      <c r="N23"/>
      <c r="O23"/>
      <c r="P23"/>
      <c r="Q23"/>
      <c r="R23"/>
      <c r="S23"/>
    </row>
    <row r="24" spans="1:19">
      <c r="A24" s="58"/>
      <c r="B24" s="1"/>
      <c r="C24" s="2"/>
      <c r="D24" s="17"/>
      <c r="E24" s="18"/>
      <c r="F24" s="77"/>
      <c r="G24" s="160"/>
      <c r="H24" s="160"/>
      <c r="I24" s="160"/>
      <c r="J24" s="160"/>
      <c r="K24" s="160"/>
      <c r="L24"/>
      <c r="M24"/>
      <c r="N24"/>
      <c r="O24"/>
      <c r="P24"/>
      <c r="Q24"/>
      <c r="R24"/>
      <c r="S24"/>
    </row>
    <row r="25" spans="1:19">
      <c r="A25" s="94" t="s">
        <v>7</v>
      </c>
      <c r="B25" s="1"/>
      <c r="C25" s="2"/>
      <c r="D25" s="18"/>
      <c r="E25" s="18"/>
      <c r="F25" s="77"/>
      <c r="G25" s="160"/>
      <c r="H25" s="160"/>
      <c r="I25" s="160"/>
      <c r="J25" s="160"/>
      <c r="K25" s="160"/>
      <c r="L25"/>
      <c r="M25"/>
      <c r="N25"/>
      <c r="O25"/>
      <c r="P25"/>
      <c r="Q25"/>
      <c r="R25"/>
      <c r="S25"/>
    </row>
    <row r="26" spans="1:19">
      <c r="A26" s="58" t="s">
        <v>8</v>
      </c>
      <c r="B26" s="1"/>
      <c r="C26" s="2"/>
      <c r="D26" s="86">
        <v>300</v>
      </c>
      <c r="E26" s="100">
        <v>400</v>
      </c>
      <c r="F26" s="101">
        <v>330.00000000000006</v>
      </c>
      <c r="G26" s="160"/>
      <c r="H26" s="160"/>
      <c r="I26" s="160"/>
      <c r="J26" s="160"/>
      <c r="K26" s="160"/>
      <c r="L26"/>
      <c r="M26"/>
      <c r="N26"/>
      <c r="O26"/>
      <c r="P26"/>
      <c r="Q26"/>
      <c r="R26"/>
      <c r="S26"/>
    </row>
    <row r="27" spans="1:19">
      <c r="A27" s="58" t="s">
        <v>9</v>
      </c>
      <c r="B27" s="1"/>
      <c r="C27" s="2"/>
      <c r="D27" s="87">
        <v>50</v>
      </c>
      <c r="E27" s="104">
        <v>250</v>
      </c>
      <c r="F27" s="105">
        <v>100</v>
      </c>
      <c r="G27" s="160"/>
      <c r="H27" s="160"/>
      <c r="I27" s="160"/>
      <c r="J27" s="160"/>
      <c r="K27" s="160"/>
      <c r="L27"/>
      <c r="M27"/>
      <c r="N27"/>
      <c r="O27"/>
      <c r="P27"/>
      <c r="Q27"/>
      <c r="R27"/>
      <c r="S27"/>
    </row>
    <row r="28" spans="1:19" ht="16.5">
      <c r="A28" s="58" t="s">
        <v>10</v>
      </c>
      <c r="B28" s="1"/>
      <c r="C28" s="2"/>
      <c r="D28" s="88">
        <v>200</v>
      </c>
      <c r="E28" s="106">
        <v>240</v>
      </c>
      <c r="F28" s="107">
        <v>270</v>
      </c>
      <c r="G28" s="160"/>
      <c r="H28" s="160"/>
      <c r="I28" s="160"/>
      <c r="J28" s="160"/>
      <c r="K28" s="160"/>
      <c r="L28"/>
      <c r="M28"/>
      <c r="N28"/>
      <c r="O28"/>
      <c r="P28"/>
      <c r="Q28"/>
      <c r="R28"/>
      <c r="S28"/>
    </row>
    <row r="29" spans="1:19">
      <c r="A29" s="165" t="s">
        <v>11</v>
      </c>
      <c r="B29" s="1"/>
      <c r="C29" s="2"/>
      <c r="D29" s="86">
        <f>SUM(D26:D28)</f>
        <v>550</v>
      </c>
      <c r="E29" s="100">
        <f>SUM(E26:E28)</f>
        <v>890</v>
      </c>
      <c r="F29" s="101">
        <f>SUM(F26:F28)</f>
        <v>700</v>
      </c>
      <c r="G29" s="160"/>
      <c r="H29" s="160"/>
      <c r="I29" s="160"/>
      <c r="J29" s="160"/>
      <c r="K29" s="160"/>
      <c r="L29"/>
      <c r="M29"/>
      <c r="N29"/>
      <c r="O29"/>
      <c r="P29"/>
      <c r="Q29"/>
      <c r="R29"/>
      <c r="S29"/>
    </row>
    <row r="30" spans="1:19" ht="16.5">
      <c r="A30" s="58" t="s">
        <v>12</v>
      </c>
      <c r="B30" s="1"/>
      <c r="C30" s="2"/>
      <c r="D30" s="88">
        <v>800</v>
      </c>
      <c r="E30" s="106">
        <v>1100</v>
      </c>
      <c r="F30" s="107">
        <v>1100</v>
      </c>
      <c r="G30" s="160"/>
      <c r="H30" s="160"/>
      <c r="I30" s="160"/>
      <c r="J30" s="160"/>
      <c r="K30" s="160"/>
      <c r="L30"/>
      <c r="M30"/>
      <c r="N30"/>
      <c r="O30"/>
      <c r="P30"/>
      <c r="Q30"/>
      <c r="R30"/>
      <c r="S30"/>
    </row>
    <row r="31" spans="1:19">
      <c r="A31" s="165" t="s">
        <v>51</v>
      </c>
      <c r="B31" s="1"/>
      <c r="C31" s="2"/>
      <c r="D31" s="86">
        <f>SUM(D29:D30)</f>
        <v>1350</v>
      </c>
      <c r="E31" s="100">
        <f>SUM(E29:E30)</f>
        <v>1990</v>
      </c>
      <c r="F31" s="101">
        <f>SUM(F29:F30)</f>
        <v>1800</v>
      </c>
      <c r="G31" s="160"/>
      <c r="H31" s="160"/>
      <c r="I31" s="160"/>
      <c r="J31" s="160"/>
      <c r="K31" s="160"/>
      <c r="L31"/>
      <c r="M31"/>
      <c r="N31"/>
      <c r="O31"/>
      <c r="P31"/>
      <c r="Q31"/>
      <c r="R31"/>
      <c r="S31"/>
    </row>
    <row r="32" spans="1:19">
      <c r="A32" s="58" t="s">
        <v>45</v>
      </c>
      <c r="B32" s="1"/>
      <c r="C32" s="2"/>
      <c r="D32" s="87">
        <v>1000</v>
      </c>
      <c r="E32" s="104">
        <v>1000</v>
      </c>
      <c r="F32" s="108">
        <v>1000</v>
      </c>
      <c r="G32" s="160"/>
      <c r="H32" s="160"/>
      <c r="I32" s="160"/>
      <c r="J32" s="160"/>
      <c r="K32" s="160"/>
      <c r="L32"/>
      <c r="M32"/>
      <c r="N32"/>
      <c r="O32"/>
      <c r="P32"/>
      <c r="Q32"/>
      <c r="R32"/>
      <c r="S32"/>
    </row>
    <row r="33" spans="1:19" ht="16.5">
      <c r="A33" s="58" t="s">
        <v>13</v>
      </c>
      <c r="B33" s="1"/>
      <c r="C33" s="135"/>
      <c r="D33" s="88">
        <v>1730</v>
      </c>
      <c r="E33" s="106">
        <f>D33+E48-E57</f>
        <v>1910</v>
      </c>
      <c r="F33" s="107">
        <f>E33+F48-F57</f>
        <v>2200</v>
      </c>
      <c r="G33" s="160"/>
      <c r="H33" s="160"/>
      <c r="I33" s="160"/>
      <c r="J33" s="160"/>
      <c r="K33" s="160"/>
      <c r="L33"/>
      <c r="M33"/>
      <c r="N33"/>
      <c r="O33"/>
      <c r="P33"/>
      <c r="Q33"/>
      <c r="R33"/>
      <c r="S33"/>
    </row>
    <row r="34" spans="1:19" ht="16.5">
      <c r="A34" s="165" t="s">
        <v>14</v>
      </c>
      <c r="B34" s="1"/>
      <c r="C34" s="2"/>
      <c r="D34" s="89">
        <f>D32+D33</f>
        <v>2730</v>
      </c>
      <c r="E34" s="102">
        <f>SUM(E32:E33)</f>
        <v>2910</v>
      </c>
      <c r="F34" s="103">
        <f>SUM(F32:F33)</f>
        <v>3200</v>
      </c>
      <c r="G34" s="160"/>
      <c r="H34" s="160"/>
      <c r="I34" s="160"/>
      <c r="J34" s="160"/>
      <c r="K34" s="160"/>
      <c r="L34"/>
      <c r="M34"/>
      <c r="N34"/>
      <c r="O34"/>
      <c r="P34"/>
      <c r="Q34"/>
      <c r="R34"/>
      <c r="S34"/>
    </row>
    <row r="35" spans="1:19" ht="16.5">
      <c r="A35" s="58" t="s">
        <v>15</v>
      </c>
      <c r="B35" s="1"/>
      <c r="C35" s="2"/>
      <c r="D35" s="90">
        <f>SUM(D31,D34)</f>
        <v>4080</v>
      </c>
      <c r="E35" s="90">
        <f>SUM(E31,E34)</f>
        <v>4900</v>
      </c>
      <c r="F35" s="95">
        <f>SUM(F31,F34)</f>
        <v>5000</v>
      </c>
      <c r="G35" s="160"/>
      <c r="H35" s="160"/>
      <c r="I35" s="160"/>
      <c r="J35" s="160"/>
      <c r="K35" s="160"/>
      <c r="L35"/>
      <c r="M35"/>
      <c r="N35"/>
      <c r="O35"/>
      <c r="P35"/>
      <c r="Q35"/>
      <c r="R35"/>
      <c r="S35"/>
    </row>
    <row r="36" spans="1:19">
      <c r="A36" s="73"/>
      <c r="B36" s="75"/>
      <c r="C36" s="74"/>
      <c r="D36" s="56"/>
      <c r="E36" s="16"/>
      <c r="F36" s="96"/>
      <c r="G36" s="160"/>
      <c r="H36" s="160"/>
      <c r="I36" s="160"/>
      <c r="J36" s="160"/>
      <c r="K36" s="160"/>
      <c r="L36"/>
      <c r="M36"/>
      <c r="N36"/>
      <c r="O36"/>
      <c r="P36"/>
      <c r="Q36"/>
      <c r="R36"/>
      <c r="S36"/>
    </row>
    <row r="37" spans="1:19">
      <c r="A37" s="160"/>
      <c r="B37" s="160"/>
      <c r="C37" s="160"/>
      <c r="D37" s="160"/>
      <c r="E37" s="160"/>
      <c r="F37" s="160"/>
      <c r="G37" s="160"/>
      <c r="H37" s="160"/>
      <c r="I37" s="160"/>
      <c r="J37" s="160"/>
      <c r="K37" s="160"/>
      <c r="L37"/>
      <c r="M37"/>
      <c r="N37"/>
      <c r="O37"/>
      <c r="P37"/>
      <c r="Q37"/>
      <c r="R37"/>
      <c r="S37"/>
    </row>
    <row r="38" spans="1:19">
      <c r="A38" s="168" t="s">
        <v>109</v>
      </c>
      <c r="B38" s="169"/>
      <c r="C38" s="170"/>
      <c r="D38" s="171"/>
      <c r="E38" s="171"/>
      <c r="F38" s="172" t="s">
        <v>61</v>
      </c>
      <c r="G38" s="160"/>
      <c r="H38" s="160"/>
      <c r="I38" s="160"/>
      <c r="J38" s="160"/>
      <c r="K38" s="160"/>
      <c r="L38"/>
      <c r="M38"/>
      <c r="N38"/>
      <c r="O38"/>
      <c r="P38"/>
      <c r="Q38"/>
      <c r="R38"/>
      <c r="S38"/>
    </row>
    <row r="39" spans="1:19">
      <c r="A39" s="173"/>
      <c r="B39" s="174"/>
      <c r="C39" s="174"/>
      <c r="D39" s="175">
        <f>$D$15</f>
        <v>2018</v>
      </c>
      <c r="E39" s="175">
        <f>$E$15</f>
        <v>2019</v>
      </c>
      <c r="F39" s="176" t="str">
        <f>$F$15</f>
        <v>2020E</v>
      </c>
      <c r="G39" s="160"/>
      <c r="H39" s="160"/>
      <c r="I39" s="160"/>
      <c r="J39" s="160"/>
      <c r="K39" s="160"/>
      <c r="L39"/>
      <c r="M39"/>
      <c r="N39"/>
      <c r="O39"/>
      <c r="P39"/>
      <c r="Q39"/>
      <c r="R39"/>
      <c r="S39"/>
    </row>
    <row r="40" spans="1:19">
      <c r="A40" s="177" t="s">
        <v>0</v>
      </c>
      <c r="B40" s="169"/>
      <c r="C40" s="170"/>
      <c r="D40" s="178">
        <v>5500</v>
      </c>
      <c r="E40" s="178">
        <v>6000</v>
      </c>
      <c r="F40" s="179">
        <v>6600.0000000000009</v>
      </c>
      <c r="G40" s="160"/>
      <c r="H40" s="160"/>
      <c r="I40" s="160"/>
      <c r="J40" s="160"/>
      <c r="K40" s="160"/>
      <c r="L40"/>
      <c r="M40"/>
      <c r="N40"/>
      <c r="O40"/>
      <c r="P40"/>
      <c r="Q40"/>
      <c r="R40"/>
      <c r="S40"/>
    </row>
    <row r="41" spans="1:19">
      <c r="A41" s="180" t="s">
        <v>114</v>
      </c>
      <c r="B41" s="181"/>
      <c r="C41" s="182"/>
      <c r="D41" s="183">
        <v>4300</v>
      </c>
      <c r="E41" s="183">
        <v>4800</v>
      </c>
      <c r="F41" s="184">
        <v>5210.0000000000009</v>
      </c>
      <c r="G41" s="160"/>
      <c r="H41" s="160"/>
      <c r="I41" s="160"/>
      <c r="J41" s="160"/>
      <c r="K41" s="160"/>
      <c r="L41"/>
      <c r="M41"/>
      <c r="N41"/>
      <c r="O41"/>
      <c r="P41"/>
      <c r="Q41"/>
      <c r="R41"/>
      <c r="S41"/>
    </row>
    <row r="42" spans="1:19" ht="16.5">
      <c r="A42" s="185" t="s">
        <v>115</v>
      </c>
      <c r="B42" s="182"/>
      <c r="C42" s="182"/>
      <c r="D42" s="183">
        <v>290</v>
      </c>
      <c r="E42" s="183">
        <v>320</v>
      </c>
      <c r="F42" s="184">
        <v>370</v>
      </c>
      <c r="G42" s="160"/>
      <c r="H42" s="160"/>
      <c r="I42" s="160"/>
      <c r="J42" s="160"/>
      <c r="K42" s="160"/>
      <c r="L42"/>
      <c r="M42"/>
      <c r="N42"/>
      <c r="O42"/>
      <c r="P42"/>
      <c r="Q42"/>
      <c r="R42"/>
      <c r="S42"/>
    </row>
    <row r="43" spans="1:19" ht="16.5">
      <c r="A43" s="180" t="s">
        <v>62</v>
      </c>
      <c r="B43" s="181"/>
      <c r="C43" s="182"/>
      <c r="D43" s="186">
        <v>350</v>
      </c>
      <c r="E43" s="186">
        <v>420</v>
      </c>
      <c r="F43" s="187">
        <v>400.00000000000006</v>
      </c>
      <c r="G43" s="160"/>
      <c r="H43" s="160"/>
      <c r="I43" s="160"/>
      <c r="J43" s="160"/>
      <c r="K43" s="160"/>
      <c r="L43"/>
      <c r="M43"/>
      <c r="N43"/>
      <c r="O43"/>
      <c r="P43"/>
      <c r="Q43"/>
      <c r="R43"/>
      <c r="S43"/>
    </row>
    <row r="44" spans="1:19">
      <c r="A44" s="180" t="s">
        <v>1</v>
      </c>
      <c r="B44" s="181"/>
      <c r="C44" s="182"/>
      <c r="D44" s="183">
        <f>D40-D41-D42-D43</f>
        <v>560</v>
      </c>
      <c r="E44" s="183">
        <f t="shared" ref="E44:F44" si="1">E40-E41-E42-E43</f>
        <v>460</v>
      </c>
      <c r="F44" s="184">
        <f t="shared" si="1"/>
        <v>620</v>
      </c>
      <c r="G44" s="160"/>
      <c r="H44" s="160"/>
      <c r="I44" s="160"/>
      <c r="J44" s="160"/>
      <c r="K44" s="160"/>
      <c r="L44"/>
      <c r="M44"/>
      <c r="N44"/>
      <c r="O44"/>
      <c r="P44"/>
      <c r="Q44"/>
      <c r="R44"/>
      <c r="S44"/>
    </row>
    <row r="45" spans="1:19" ht="16.5">
      <c r="A45" s="180" t="s">
        <v>2</v>
      </c>
      <c r="B45" s="182"/>
      <c r="C45" s="182"/>
      <c r="D45" s="186">
        <v>68</v>
      </c>
      <c r="E45" s="186">
        <v>108</v>
      </c>
      <c r="F45" s="187">
        <v>100</v>
      </c>
      <c r="G45" s="160"/>
      <c r="H45" s="160"/>
      <c r="I45" s="160"/>
      <c r="J45" s="160"/>
      <c r="K45" s="160"/>
      <c r="L45"/>
      <c r="M45"/>
      <c r="N45"/>
      <c r="O45"/>
      <c r="P45"/>
      <c r="Q45"/>
      <c r="R45"/>
      <c r="S45"/>
    </row>
    <row r="46" spans="1:19">
      <c r="A46" s="188" t="s">
        <v>56</v>
      </c>
      <c r="B46" s="181"/>
      <c r="C46" s="182"/>
      <c r="D46" s="183">
        <f>D44-D45</f>
        <v>492</v>
      </c>
      <c r="E46" s="183">
        <f>E44-E45</f>
        <v>352</v>
      </c>
      <c r="F46" s="184">
        <f>F44-F45</f>
        <v>520</v>
      </c>
      <c r="G46" s="160"/>
      <c r="H46" s="160"/>
      <c r="I46" s="160"/>
      <c r="J46" s="160"/>
      <c r="K46" s="160"/>
      <c r="L46"/>
      <c r="M46"/>
      <c r="N46"/>
      <c r="O46"/>
      <c r="P46"/>
      <c r="Q46"/>
      <c r="R46"/>
      <c r="S46"/>
    </row>
    <row r="47" spans="1:19" ht="16.5">
      <c r="A47" s="180" t="s">
        <v>63</v>
      </c>
      <c r="B47" s="182"/>
      <c r="C47" s="182"/>
      <c r="D47" s="186">
        <f>D46*D58</f>
        <v>123</v>
      </c>
      <c r="E47" s="186">
        <f>E46*E58</f>
        <v>88</v>
      </c>
      <c r="F47" s="187">
        <f>F58*F46</f>
        <v>130</v>
      </c>
      <c r="G47" s="160"/>
      <c r="H47" s="160"/>
      <c r="I47" s="160"/>
      <c r="J47" s="160"/>
      <c r="K47" s="160"/>
      <c r="L47"/>
      <c r="M47"/>
      <c r="N47"/>
      <c r="O47"/>
      <c r="P47"/>
      <c r="Q47"/>
      <c r="R47"/>
      <c r="S47"/>
    </row>
    <row r="48" spans="1:19" ht="16.5">
      <c r="A48" s="180" t="s">
        <v>64</v>
      </c>
      <c r="B48" s="181"/>
      <c r="C48" s="182"/>
      <c r="D48" s="189">
        <f>D46-D47</f>
        <v>369</v>
      </c>
      <c r="E48" s="189">
        <f>E46-E47</f>
        <v>264</v>
      </c>
      <c r="F48" s="190">
        <f>F46-F47</f>
        <v>390</v>
      </c>
      <c r="G48" s="160"/>
      <c r="H48" s="160"/>
      <c r="I48" s="160"/>
      <c r="J48" s="160"/>
      <c r="K48" s="160"/>
      <c r="L48"/>
      <c r="M48"/>
      <c r="N48"/>
      <c r="O48"/>
      <c r="P48"/>
      <c r="Q48"/>
      <c r="R48"/>
      <c r="S48"/>
    </row>
    <row r="49" spans="1:19">
      <c r="A49" s="180"/>
      <c r="B49" s="181"/>
      <c r="C49" s="182"/>
      <c r="D49" s="183"/>
      <c r="E49" s="191"/>
      <c r="F49" s="192"/>
      <c r="G49" s="160"/>
      <c r="H49" s="160"/>
      <c r="I49" s="160"/>
      <c r="J49" s="160"/>
      <c r="K49" s="160"/>
      <c r="L49"/>
      <c r="M49"/>
      <c r="N49"/>
      <c r="O49"/>
      <c r="P49"/>
      <c r="Q49"/>
      <c r="R49"/>
      <c r="S49"/>
    </row>
    <row r="50" spans="1:19">
      <c r="A50" s="193" t="s">
        <v>111</v>
      </c>
      <c r="B50" s="183"/>
      <c r="C50" s="183"/>
      <c r="D50" s="194"/>
      <c r="E50" s="194"/>
      <c r="F50" s="195"/>
      <c r="G50" s="160"/>
      <c r="H50" s="160"/>
      <c r="I50" s="160"/>
      <c r="J50" s="160"/>
      <c r="K50" s="160"/>
      <c r="L50"/>
      <c r="M50"/>
      <c r="N50"/>
      <c r="O50"/>
      <c r="P50"/>
      <c r="Q50"/>
      <c r="R50"/>
      <c r="S50"/>
    </row>
    <row r="51" spans="1:19" ht="16.5">
      <c r="A51" s="196" t="s">
        <v>112</v>
      </c>
      <c r="B51" s="197"/>
      <c r="C51" s="197"/>
      <c r="D51" s="198"/>
      <c r="E51" s="198"/>
      <c r="F51" s="199"/>
      <c r="G51" s="160"/>
      <c r="H51" s="160"/>
      <c r="I51" s="160"/>
      <c r="J51" s="160"/>
      <c r="K51" s="160"/>
      <c r="L51"/>
      <c r="M51"/>
      <c r="N51"/>
      <c r="O51"/>
      <c r="P51"/>
      <c r="Q51"/>
      <c r="R51"/>
      <c r="S51"/>
    </row>
    <row r="52" spans="1:19">
      <c r="A52" s="160"/>
      <c r="B52" s="160"/>
      <c r="C52" s="160"/>
      <c r="D52" s="160"/>
      <c r="E52" s="160"/>
      <c r="F52" s="160"/>
      <c r="G52" s="160"/>
      <c r="H52" s="160"/>
      <c r="I52" s="160"/>
      <c r="J52" s="160"/>
      <c r="K52" s="160"/>
      <c r="L52"/>
      <c r="M52"/>
      <c r="N52"/>
      <c r="O52"/>
      <c r="P52"/>
      <c r="Q52"/>
      <c r="R52"/>
      <c r="S52"/>
    </row>
    <row r="53" spans="1:19">
      <c r="A53" s="83" t="s">
        <v>66</v>
      </c>
      <c r="B53" s="70"/>
      <c r="C53" s="71"/>
      <c r="D53" s="166"/>
      <c r="E53" s="200"/>
      <c r="F53" s="172" t="s">
        <v>61</v>
      </c>
      <c r="G53" s="160"/>
      <c r="H53" s="160"/>
      <c r="I53" s="160"/>
      <c r="J53" s="160"/>
      <c r="K53" s="160"/>
      <c r="L53"/>
      <c r="M53"/>
      <c r="N53"/>
      <c r="O53"/>
      <c r="P53"/>
      <c r="Q53"/>
      <c r="R53"/>
      <c r="S53"/>
    </row>
    <row r="54" spans="1:19">
      <c r="A54" s="57"/>
      <c r="B54" s="1"/>
      <c r="C54" s="2"/>
      <c r="D54" s="175">
        <f>$D$15</f>
        <v>2018</v>
      </c>
      <c r="E54" s="175">
        <f>$E$15</f>
        <v>2019</v>
      </c>
      <c r="F54" s="176" t="str">
        <f>$F$15</f>
        <v>2020E</v>
      </c>
      <c r="G54" s="160"/>
      <c r="H54" s="160"/>
      <c r="I54" s="160"/>
      <c r="J54" s="160"/>
      <c r="K54" s="160"/>
      <c r="L54"/>
      <c r="M54"/>
      <c r="N54"/>
      <c r="O54"/>
      <c r="P54"/>
      <c r="Q54"/>
      <c r="R54"/>
      <c r="S54"/>
    </row>
    <row r="55" spans="1:19">
      <c r="A55" s="58" t="s">
        <v>31</v>
      </c>
      <c r="B55" s="1"/>
      <c r="C55" s="2"/>
      <c r="D55" s="65">
        <v>50</v>
      </c>
      <c r="E55" s="65">
        <v>30</v>
      </c>
      <c r="F55" s="66">
        <v>49</v>
      </c>
      <c r="G55" s="160"/>
      <c r="H55" s="160"/>
      <c r="I55" s="160"/>
      <c r="J55" s="160"/>
      <c r="K55" s="160"/>
      <c r="L55"/>
      <c r="M55"/>
      <c r="N55"/>
      <c r="O55"/>
      <c r="P55"/>
      <c r="Q55"/>
      <c r="R55"/>
      <c r="S55"/>
    </row>
    <row r="56" spans="1:19">
      <c r="A56" s="58" t="s">
        <v>118</v>
      </c>
      <c r="B56" s="1"/>
      <c r="C56" s="2"/>
      <c r="D56" s="161">
        <v>100</v>
      </c>
      <c r="E56" s="161">
        <v>100</v>
      </c>
      <c r="F56" s="162">
        <v>100</v>
      </c>
      <c r="G56" s="160"/>
      <c r="H56" s="160"/>
      <c r="I56" s="160"/>
      <c r="J56" s="160"/>
      <c r="K56" s="160"/>
      <c r="L56"/>
      <c r="M56"/>
      <c r="N56"/>
      <c r="O56"/>
      <c r="P56"/>
      <c r="Q56"/>
      <c r="R56"/>
      <c r="S56"/>
    </row>
    <row r="57" spans="1:19">
      <c r="A57" s="58" t="s">
        <v>113</v>
      </c>
      <c r="B57" s="1"/>
      <c r="C57" s="2"/>
      <c r="D57" s="63">
        <v>90</v>
      </c>
      <c r="E57" s="63">
        <v>84</v>
      </c>
      <c r="F57" s="64">
        <v>100</v>
      </c>
      <c r="G57" s="160"/>
      <c r="H57" s="160"/>
      <c r="I57" s="160"/>
      <c r="J57" s="160"/>
      <c r="K57" s="160"/>
      <c r="L57"/>
      <c r="M57"/>
      <c r="N57"/>
      <c r="O57"/>
      <c r="P57"/>
      <c r="Q57"/>
      <c r="R57"/>
      <c r="S57"/>
    </row>
    <row r="58" spans="1:19">
      <c r="A58" s="58" t="s">
        <v>16</v>
      </c>
      <c r="B58" s="1"/>
      <c r="C58" s="2"/>
      <c r="D58" s="67">
        <v>0.25</v>
      </c>
      <c r="E58" s="67">
        <v>0.25</v>
      </c>
      <c r="F58" s="68">
        <v>0.25</v>
      </c>
      <c r="G58" s="160"/>
      <c r="H58" s="160"/>
      <c r="I58" s="160"/>
      <c r="J58" s="160"/>
      <c r="K58" s="160"/>
      <c r="L58"/>
      <c r="M58"/>
      <c r="N58"/>
      <c r="O58"/>
      <c r="P58"/>
      <c r="Q58"/>
      <c r="R58"/>
      <c r="S58"/>
    </row>
    <row r="59" spans="1:19">
      <c r="A59" s="58" t="s">
        <v>116</v>
      </c>
      <c r="B59" s="1"/>
      <c r="C59" s="2"/>
      <c r="D59" s="63">
        <f>D48-D57</f>
        <v>279</v>
      </c>
      <c r="E59" s="63">
        <f>E48-E57</f>
        <v>180</v>
      </c>
      <c r="F59" s="64">
        <f>F48-F57</f>
        <v>290</v>
      </c>
      <c r="G59" s="160"/>
      <c r="H59" s="160"/>
      <c r="I59" s="160"/>
      <c r="J59" s="160"/>
      <c r="K59" s="160"/>
      <c r="L59"/>
      <c r="M59"/>
      <c r="N59"/>
      <c r="O59"/>
      <c r="P59"/>
      <c r="Q59"/>
      <c r="R59"/>
      <c r="S59"/>
    </row>
    <row r="60" spans="1:19">
      <c r="A60" s="58" t="s">
        <v>117</v>
      </c>
      <c r="B60" s="1"/>
      <c r="C60" s="2"/>
      <c r="D60" s="63">
        <v>20</v>
      </c>
      <c r="E60" s="63">
        <v>20</v>
      </c>
      <c r="F60" s="64">
        <v>20</v>
      </c>
      <c r="G60" s="160"/>
      <c r="H60" s="160"/>
      <c r="I60" s="160"/>
      <c r="J60" s="160"/>
      <c r="K60" s="160"/>
      <c r="L60"/>
      <c r="M60"/>
      <c r="N60"/>
      <c r="O60"/>
      <c r="P60"/>
      <c r="Q60"/>
      <c r="R60"/>
      <c r="S60"/>
    </row>
    <row r="61" spans="1:19">
      <c r="A61" s="73"/>
      <c r="B61" s="75"/>
      <c r="C61" s="74"/>
      <c r="D61" s="78"/>
      <c r="E61" s="78"/>
      <c r="F61" s="79"/>
      <c r="G61" s="14"/>
      <c r="H61"/>
      <c r="I61"/>
      <c r="J61"/>
      <c r="K61"/>
      <c r="L61"/>
      <c r="M61"/>
      <c r="N61"/>
      <c r="O61"/>
      <c r="P61"/>
      <c r="Q61"/>
      <c r="R61"/>
      <c r="S61"/>
    </row>
    <row r="62" spans="1:19">
      <c r="B62" s="3"/>
      <c r="G62" s="14"/>
      <c r="H62"/>
      <c r="I62"/>
      <c r="J62"/>
      <c r="K62"/>
      <c r="L62"/>
      <c r="M62"/>
      <c r="N62"/>
      <c r="O62"/>
      <c r="P62"/>
      <c r="Q62"/>
      <c r="R62"/>
      <c r="S62"/>
    </row>
    <row r="63" spans="1:19">
      <c r="A63" s="83" t="s">
        <v>65</v>
      </c>
      <c r="B63" s="70"/>
      <c r="C63" s="71"/>
      <c r="D63" s="166"/>
      <c r="E63" s="200"/>
      <c r="F63" s="172" t="s">
        <v>61</v>
      </c>
      <c r="G63" s="14"/>
      <c r="H63"/>
      <c r="I63"/>
      <c r="J63"/>
      <c r="K63"/>
      <c r="L63"/>
      <c r="M63"/>
      <c r="N63"/>
      <c r="O63"/>
      <c r="P63"/>
      <c r="Q63"/>
      <c r="R63"/>
      <c r="S63"/>
    </row>
    <row r="64" spans="1:19">
      <c r="A64" s="57"/>
      <c r="B64" s="1"/>
      <c r="C64" s="2"/>
      <c r="D64" s="175">
        <f>$D$15</f>
        <v>2018</v>
      </c>
      <c r="E64" s="175">
        <f>$E$15</f>
        <v>2019</v>
      </c>
      <c r="F64" s="176" t="str">
        <f>$F$15</f>
        <v>2020E</v>
      </c>
      <c r="G64" s="160"/>
      <c r="H64"/>
      <c r="I64"/>
      <c r="J64"/>
      <c r="K64"/>
      <c r="L64"/>
      <c r="M64"/>
      <c r="N64"/>
      <c r="O64"/>
      <c r="P64"/>
      <c r="Q64"/>
      <c r="R64"/>
      <c r="S64"/>
    </row>
    <row r="65" spans="1:22">
      <c r="A65" s="58" t="s">
        <v>46</v>
      </c>
      <c r="B65" s="2"/>
      <c r="C65" s="2"/>
      <c r="D65" s="61"/>
      <c r="E65" s="61"/>
      <c r="F65" s="62"/>
      <c r="G65" s="14"/>
      <c r="H65"/>
      <c r="I65"/>
      <c r="J65"/>
      <c r="K65"/>
      <c r="L65"/>
      <c r="M65"/>
      <c r="N65"/>
      <c r="O65"/>
      <c r="P65"/>
      <c r="Q65"/>
      <c r="R65"/>
      <c r="S65"/>
    </row>
    <row r="66" spans="1:22">
      <c r="A66" s="58" t="s">
        <v>47</v>
      </c>
      <c r="B66" s="1"/>
      <c r="C66" s="2"/>
      <c r="D66" s="61"/>
      <c r="E66" s="61"/>
      <c r="F66" s="62"/>
      <c r="G66" s="14"/>
      <c r="H66"/>
      <c r="I66"/>
      <c r="J66"/>
      <c r="K66"/>
      <c r="L66"/>
      <c r="M66"/>
      <c r="N66"/>
      <c r="O66"/>
      <c r="P66"/>
      <c r="Q66"/>
      <c r="R66"/>
      <c r="S66"/>
    </row>
    <row r="67" spans="1:22">
      <c r="A67" s="59" t="s">
        <v>48</v>
      </c>
      <c r="B67" s="1"/>
      <c r="C67" s="2"/>
      <c r="D67" s="61"/>
      <c r="E67" s="61"/>
      <c r="F67" s="62"/>
      <c r="G67" s="14"/>
      <c r="H67"/>
      <c r="I67"/>
      <c r="J67"/>
      <c r="K67"/>
      <c r="L67"/>
      <c r="M67"/>
      <c r="N67"/>
      <c r="O67"/>
      <c r="P67"/>
      <c r="Q67"/>
      <c r="R67"/>
      <c r="S67"/>
    </row>
    <row r="68" spans="1:22">
      <c r="A68" s="73"/>
      <c r="B68" s="75"/>
      <c r="C68" s="74"/>
      <c r="D68" s="56"/>
      <c r="E68" s="167"/>
      <c r="F68" s="96"/>
      <c r="G68" s="14"/>
      <c r="H68"/>
      <c r="I68"/>
      <c r="J68"/>
      <c r="K68"/>
      <c r="L68"/>
      <c r="M68"/>
      <c r="N68"/>
      <c r="O68"/>
      <c r="P68"/>
      <c r="Q68"/>
      <c r="R68"/>
      <c r="S68"/>
    </row>
    <row r="69" spans="1:22">
      <c r="B69" s="3"/>
      <c r="G69" s="14"/>
      <c r="H69"/>
      <c r="I69"/>
      <c r="J69"/>
      <c r="K69"/>
      <c r="L69"/>
      <c r="M69"/>
      <c r="N69"/>
      <c r="O69"/>
      <c r="P69"/>
      <c r="Q69"/>
      <c r="R69"/>
      <c r="S69"/>
    </row>
    <row r="70" spans="1:22">
      <c r="A70" s="14"/>
      <c r="B70" s="14"/>
      <c r="C70" s="14"/>
      <c r="D70" s="14"/>
      <c r="E70" s="14"/>
      <c r="F70" s="14"/>
      <c r="G70" s="14"/>
      <c r="H70"/>
      <c r="I70"/>
      <c r="J70"/>
      <c r="K70"/>
      <c r="L70"/>
      <c r="M70"/>
      <c r="N70"/>
      <c r="O70"/>
      <c r="P70"/>
      <c r="Q70"/>
      <c r="S70"/>
      <c r="T70"/>
      <c r="U70"/>
      <c r="V70"/>
    </row>
    <row r="71" spans="1:22">
      <c r="A71" s="110"/>
      <c r="B71" s="110"/>
      <c r="C71" s="110"/>
      <c r="D71" s="110"/>
      <c r="E71" s="110"/>
      <c r="F71" s="110"/>
      <c r="G71"/>
      <c r="H71"/>
      <c r="I71"/>
      <c r="J71"/>
      <c r="K71"/>
      <c r="L71"/>
      <c r="M71"/>
      <c r="N71"/>
      <c r="O71"/>
      <c r="P71"/>
      <c r="Q71"/>
      <c r="R71"/>
      <c r="S71"/>
      <c r="T71"/>
      <c r="U71"/>
    </row>
    <row r="72" spans="1:22">
      <c r="A72" s="140" t="s">
        <v>82</v>
      </c>
      <c r="B72" s="141"/>
      <c r="C72" s="141"/>
      <c r="D72" s="214">
        <f>$D$15</f>
        <v>2018</v>
      </c>
      <c r="E72" s="214">
        <f>$E$15</f>
        <v>2019</v>
      </c>
      <c r="F72" s="214" t="str">
        <f>$F$15</f>
        <v>2020E</v>
      </c>
      <c r="G72" s="216" t="s">
        <v>99</v>
      </c>
      <c r="I72"/>
      <c r="J72"/>
      <c r="K72"/>
      <c r="L72"/>
      <c r="M72"/>
      <c r="N72"/>
      <c r="O72"/>
      <c r="P72"/>
      <c r="Q72"/>
    </row>
    <row r="73" spans="1:22" ht="15" thickBot="1">
      <c r="A73" s="142"/>
      <c r="B73" s="136"/>
      <c r="C73" s="136"/>
      <c r="D73" s="215"/>
      <c r="E73" s="215"/>
      <c r="F73" s="215"/>
      <c r="G73" s="217"/>
      <c r="I73"/>
      <c r="J73"/>
      <c r="K73"/>
      <c r="L73"/>
      <c r="M73"/>
      <c r="N73"/>
    </row>
    <row r="74" spans="1:22" ht="15" thickBot="1">
      <c r="A74" s="143" t="s">
        <v>93</v>
      </c>
      <c r="B74" s="144"/>
      <c r="C74" s="144"/>
      <c r="D74" s="148"/>
      <c r="E74" s="148"/>
      <c r="F74" s="139"/>
      <c r="G74" s="149">
        <f t="shared" ref="D74:G78" si="2">F102</f>
        <v>7.1999999999999995E-2</v>
      </c>
      <c r="I74"/>
      <c r="J74"/>
      <c r="K74"/>
      <c r="L74"/>
      <c r="M74"/>
      <c r="N74"/>
    </row>
    <row r="75" spans="1:22" ht="15" thickBot="1">
      <c r="A75" s="143" t="s">
        <v>105</v>
      </c>
      <c r="B75" s="144"/>
      <c r="C75" s="144"/>
      <c r="D75" s="148"/>
      <c r="E75" s="148"/>
      <c r="F75" s="139"/>
      <c r="G75" s="149">
        <f t="shared" si="2"/>
        <v>0.104</v>
      </c>
      <c r="I75"/>
      <c r="J75"/>
      <c r="K75"/>
      <c r="L75"/>
      <c r="M75"/>
      <c r="N75"/>
    </row>
    <row r="76" spans="1:22" ht="15" thickBot="1">
      <c r="A76" s="143" t="s">
        <v>94</v>
      </c>
      <c r="B76" s="144"/>
      <c r="C76" s="144"/>
      <c r="D76" s="148"/>
      <c r="E76" s="148"/>
      <c r="F76" s="139"/>
      <c r="G76" s="149">
        <f t="shared" si="2"/>
        <v>0.156</v>
      </c>
      <c r="I76"/>
      <c r="J76"/>
      <c r="K76"/>
      <c r="L76"/>
      <c r="M76"/>
      <c r="N76"/>
    </row>
    <row r="77" spans="1:22" ht="15" thickBot="1">
      <c r="A77" s="143" t="s">
        <v>95</v>
      </c>
      <c r="B77" s="144"/>
      <c r="C77" s="144"/>
      <c r="D77" s="148"/>
      <c r="E77" s="148"/>
      <c r="F77" s="139"/>
      <c r="G77" s="149">
        <f t="shared" si="2"/>
        <v>0.10799999999999998</v>
      </c>
      <c r="I77"/>
      <c r="J77"/>
      <c r="K77"/>
      <c r="L77"/>
      <c r="M77"/>
      <c r="N77"/>
    </row>
    <row r="78" spans="1:22" ht="15" thickBot="1">
      <c r="A78" s="143" t="s">
        <v>96</v>
      </c>
      <c r="B78" s="144"/>
      <c r="C78" s="144"/>
      <c r="D78" s="148"/>
      <c r="E78" s="148"/>
      <c r="F78" s="139"/>
      <c r="G78" s="149">
        <f t="shared" si="2"/>
        <v>0.154</v>
      </c>
      <c r="I78"/>
      <c r="J78"/>
      <c r="K78"/>
      <c r="L78"/>
      <c r="M78"/>
      <c r="N78"/>
    </row>
    <row r="79" spans="1:22" ht="15" thickBot="1">
      <c r="A79" s="143" t="s">
        <v>85</v>
      </c>
      <c r="B79" s="144"/>
      <c r="C79" s="144"/>
      <c r="D79" s="145"/>
      <c r="E79" s="145"/>
      <c r="F79" s="137"/>
      <c r="G79" s="146">
        <f t="shared" ref="D79:G82" si="3">F112</f>
        <v>9</v>
      </c>
      <c r="I79"/>
      <c r="J79"/>
      <c r="K79"/>
      <c r="L79"/>
      <c r="M79"/>
      <c r="N79"/>
    </row>
    <row r="80" spans="1:22" ht="15" thickBot="1">
      <c r="A80" s="143" t="s">
        <v>86</v>
      </c>
      <c r="B80" s="144"/>
      <c r="C80" s="144"/>
      <c r="D80" s="145"/>
      <c r="E80" s="145"/>
      <c r="F80" s="137"/>
      <c r="G80" s="146">
        <f t="shared" si="3"/>
        <v>28</v>
      </c>
      <c r="I80"/>
      <c r="J80"/>
      <c r="K80"/>
      <c r="L80"/>
      <c r="M80"/>
      <c r="N80"/>
    </row>
    <row r="81" spans="1:22" ht="15" thickBot="1">
      <c r="A81" s="143" t="s">
        <v>87</v>
      </c>
      <c r="B81" s="144"/>
      <c r="C81" s="144"/>
      <c r="D81" s="145"/>
      <c r="E81" s="145"/>
      <c r="F81" s="137"/>
      <c r="G81" s="146">
        <f t="shared" si="3"/>
        <v>3</v>
      </c>
      <c r="I81"/>
      <c r="J81"/>
      <c r="K81"/>
      <c r="L81"/>
      <c r="M81"/>
      <c r="N81"/>
    </row>
    <row r="82" spans="1:22" ht="15" thickBot="1">
      <c r="A82" s="143" t="s">
        <v>88</v>
      </c>
      <c r="B82" s="144"/>
      <c r="C82" s="144"/>
      <c r="D82" s="147"/>
      <c r="E82" s="147"/>
      <c r="F82" s="138"/>
      <c r="G82" s="146">
        <f t="shared" si="3"/>
        <v>1.5</v>
      </c>
      <c r="I82"/>
      <c r="J82"/>
      <c r="K82"/>
      <c r="L82"/>
      <c r="M82"/>
      <c r="N82"/>
    </row>
    <row r="83" spans="1:22" ht="15" thickBot="1">
      <c r="A83" s="143" t="s">
        <v>83</v>
      </c>
      <c r="B83" s="144"/>
      <c r="C83" s="144"/>
      <c r="D83" s="145"/>
      <c r="E83" s="145"/>
      <c r="F83" s="137"/>
      <c r="G83" s="146">
        <f t="shared" ref="D83:G84" si="4">F122</f>
        <v>2.5</v>
      </c>
      <c r="I83"/>
      <c r="J83"/>
      <c r="K83"/>
      <c r="L83"/>
      <c r="M83"/>
      <c r="N83"/>
    </row>
    <row r="84" spans="1:22" ht="15" thickBot="1">
      <c r="A84" s="143" t="s">
        <v>84</v>
      </c>
      <c r="B84" s="144"/>
      <c r="C84" s="144"/>
      <c r="D84" s="145"/>
      <c r="E84" s="145"/>
      <c r="F84" s="137"/>
      <c r="G84" s="146">
        <f t="shared" si="4"/>
        <v>1.9</v>
      </c>
      <c r="I84"/>
      <c r="J84"/>
      <c r="K84"/>
      <c r="L84"/>
      <c r="M84"/>
      <c r="N84"/>
    </row>
    <row r="85" spans="1:22" ht="15" thickBot="1">
      <c r="A85" s="143" t="s">
        <v>89</v>
      </c>
      <c r="B85" s="144"/>
      <c r="C85" s="144"/>
      <c r="D85" s="148"/>
      <c r="E85" s="148"/>
      <c r="F85" s="139"/>
      <c r="G85" s="149">
        <f t="shared" ref="D85:G90" si="5">F129</f>
        <v>0.15</v>
      </c>
      <c r="I85"/>
      <c r="J85"/>
      <c r="K85"/>
      <c r="L85"/>
      <c r="M85"/>
      <c r="N85"/>
    </row>
    <row r="86" spans="1:22" ht="15" thickBot="1">
      <c r="A86" s="143" t="s">
        <v>107</v>
      </c>
      <c r="B86" s="144"/>
      <c r="C86" s="144"/>
      <c r="D86" s="157"/>
      <c r="E86" s="157"/>
      <c r="F86" s="158"/>
      <c r="G86" s="159">
        <f t="shared" si="5"/>
        <v>0.22</v>
      </c>
      <c r="I86"/>
      <c r="J86"/>
      <c r="K86"/>
      <c r="L86"/>
      <c r="M86"/>
      <c r="N86"/>
    </row>
    <row r="87" spans="1:22" ht="15" thickBot="1">
      <c r="A87" s="143" t="s">
        <v>90</v>
      </c>
      <c r="B87" s="144"/>
      <c r="C87" s="144"/>
      <c r="D87" s="148"/>
      <c r="E87" s="148"/>
      <c r="F87" s="139"/>
      <c r="G87" s="149">
        <f t="shared" si="5"/>
        <v>0.32</v>
      </c>
      <c r="I87"/>
      <c r="J87"/>
      <c r="K87"/>
      <c r="L87"/>
      <c r="M87"/>
      <c r="N87"/>
    </row>
    <row r="88" spans="1:22" ht="15" thickBot="1">
      <c r="A88" s="143" t="s">
        <v>119</v>
      </c>
      <c r="B88" s="144"/>
      <c r="C88" s="144"/>
      <c r="D88" s="145"/>
      <c r="E88" s="145"/>
      <c r="F88" s="137"/>
      <c r="G88" s="146">
        <f t="shared" si="5"/>
        <v>1.4705882352941178</v>
      </c>
      <c r="I88"/>
      <c r="J88"/>
      <c r="K88"/>
      <c r="L88"/>
      <c r="M88"/>
      <c r="N88"/>
    </row>
    <row r="89" spans="1:22" ht="15" thickBot="1">
      <c r="A89" s="143" t="s">
        <v>91</v>
      </c>
      <c r="B89" s="144"/>
      <c r="C89" s="144"/>
      <c r="D89" s="145"/>
      <c r="E89" s="145"/>
      <c r="F89" s="137"/>
      <c r="G89" s="146">
        <f t="shared" si="5"/>
        <v>13</v>
      </c>
      <c r="I89"/>
      <c r="J89"/>
      <c r="K89"/>
      <c r="L89"/>
      <c r="M89"/>
      <c r="N89"/>
    </row>
    <row r="90" spans="1:22" ht="15" thickBot="1">
      <c r="A90" s="143" t="s">
        <v>92</v>
      </c>
      <c r="B90" s="144"/>
      <c r="C90" s="144"/>
      <c r="D90" s="145"/>
      <c r="E90" s="145"/>
      <c r="F90" s="137"/>
      <c r="G90" s="146">
        <f t="shared" si="5"/>
        <v>17.2</v>
      </c>
      <c r="I90"/>
      <c r="J90"/>
      <c r="K90"/>
      <c r="L90"/>
      <c r="M90"/>
      <c r="N90"/>
    </row>
    <row r="91" spans="1:22" ht="15" thickBot="1">
      <c r="A91" s="143" t="s">
        <v>97</v>
      </c>
      <c r="B91" s="144"/>
      <c r="C91" s="144"/>
      <c r="D91" s="145"/>
      <c r="E91" s="145"/>
      <c r="F91" s="137"/>
      <c r="G91" s="146">
        <f t="shared" ref="D91:G92" si="6">F140</f>
        <v>16.84</v>
      </c>
      <c r="I91"/>
      <c r="J91"/>
      <c r="K91"/>
      <c r="L91"/>
      <c r="M91"/>
      <c r="N91"/>
    </row>
    <row r="92" spans="1:22" ht="15" thickBot="1">
      <c r="A92" s="143" t="s">
        <v>98</v>
      </c>
      <c r="B92" s="144"/>
      <c r="C92" s="144"/>
      <c r="D92" s="145"/>
      <c r="E92" s="145"/>
      <c r="F92" s="137"/>
      <c r="G92" s="146">
        <f t="shared" si="6"/>
        <v>2.67</v>
      </c>
      <c r="I92"/>
      <c r="J92"/>
      <c r="K92"/>
      <c r="L92"/>
      <c r="M92"/>
      <c r="N92"/>
    </row>
    <row r="93" spans="1:22">
      <c r="A93" s="150"/>
      <c r="B93" s="151"/>
      <c r="C93" s="151"/>
      <c r="D93" s="151"/>
      <c r="E93" s="151"/>
      <c r="F93" s="151"/>
      <c r="G93" s="152"/>
    </row>
    <row r="94" spans="1:22">
      <c r="A94" s="110"/>
      <c r="B94" s="110"/>
      <c r="C94" s="110"/>
      <c r="D94" s="110"/>
      <c r="E94" s="110"/>
      <c r="F94" s="110"/>
      <c r="G94" s="110"/>
      <c r="H94"/>
      <c r="I94"/>
      <c r="J94"/>
      <c r="K94"/>
      <c r="L94"/>
      <c r="M94"/>
      <c r="N94"/>
      <c r="O94"/>
      <c r="P94"/>
      <c r="Q94"/>
      <c r="R94"/>
      <c r="S94"/>
      <c r="T94"/>
      <c r="U94"/>
      <c r="V94"/>
    </row>
    <row r="95" spans="1:22">
      <c r="A95" s="110"/>
      <c r="B95" s="110"/>
      <c r="C95" s="110"/>
      <c r="D95" s="110"/>
      <c r="E95" s="110"/>
      <c r="F95" s="110"/>
      <c r="G95" s="110"/>
      <c r="H95"/>
      <c r="I95"/>
      <c r="J95"/>
      <c r="K95"/>
      <c r="L95"/>
      <c r="M95"/>
      <c r="N95"/>
      <c r="O95"/>
      <c r="P95"/>
      <c r="Q95"/>
      <c r="R95"/>
      <c r="S95"/>
      <c r="T95"/>
      <c r="U95"/>
      <c r="V95"/>
    </row>
    <row r="96" spans="1:22">
      <c r="A96" s="211" t="s">
        <v>121</v>
      </c>
      <c r="B96" s="211"/>
      <c r="C96" s="211"/>
      <c r="D96" s="211"/>
      <c r="E96" s="211"/>
      <c r="F96" s="211"/>
      <c r="G96" s="211"/>
      <c r="H96" s="211"/>
      <c r="I96" s="211"/>
      <c r="J96"/>
      <c r="K96"/>
      <c r="L96"/>
      <c r="M96"/>
      <c r="N96"/>
      <c r="O96"/>
      <c r="P96"/>
      <c r="Q96"/>
      <c r="R96"/>
      <c r="S96"/>
      <c r="T96"/>
      <c r="U96"/>
      <c r="V96"/>
    </row>
    <row r="97" spans="1:22">
      <c r="A97" s="111"/>
      <c r="B97" s="111"/>
      <c r="C97" s="111"/>
      <c r="D97" s="111"/>
      <c r="E97" s="111"/>
      <c r="F97" s="111"/>
      <c r="G97" s="111"/>
      <c r="H97" s="111"/>
      <c r="I97" s="111"/>
      <c r="J97"/>
      <c r="K97"/>
      <c r="L97"/>
      <c r="M97"/>
      <c r="N97"/>
      <c r="O97"/>
      <c r="P97"/>
      <c r="Q97"/>
      <c r="R97"/>
      <c r="S97"/>
      <c r="T97"/>
      <c r="U97"/>
      <c r="V97"/>
    </row>
    <row r="98" spans="1:22" ht="13.15" customHeight="1">
      <c r="A98" s="210" t="s">
        <v>101</v>
      </c>
      <c r="B98" s="204"/>
      <c r="C98" s="204"/>
      <c r="D98" s="204"/>
      <c r="E98" s="204"/>
      <c r="F98" s="204"/>
      <c r="G98" s="204"/>
      <c r="H98" s="204"/>
      <c r="I98" s="204"/>
      <c r="J98"/>
      <c r="K98"/>
      <c r="L98"/>
      <c r="M98" s="204"/>
      <c r="N98" s="204"/>
      <c r="O98" s="204"/>
      <c r="P98" s="204"/>
      <c r="Q98" s="204"/>
      <c r="R98" s="204"/>
      <c r="S98" s="204"/>
      <c r="T98" s="204"/>
      <c r="U98" s="204"/>
      <c r="V98"/>
    </row>
    <row r="99" spans="1:22">
      <c r="A99" s="204"/>
      <c r="B99" s="204"/>
      <c r="C99" s="204"/>
      <c r="D99" s="204"/>
      <c r="E99" s="204"/>
      <c r="F99" s="204"/>
      <c r="G99" s="204"/>
      <c r="H99" s="204"/>
      <c r="I99" s="204"/>
      <c r="J99"/>
      <c r="K99"/>
      <c r="L99"/>
      <c r="M99" s="109"/>
      <c r="N99" s="109"/>
      <c r="O99" s="109"/>
      <c r="P99" s="109"/>
      <c r="Q99" s="109"/>
      <c r="R99" s="109"/>
      <c r="S99" s="109"/>
      <c r="T99" s="109"/>
      <c r="U99" s="109"/>
      <c r="V99"/>
    </row>
    <row r="100" spans="1:22">
      <c r="C100" s="42"/>
      <c r="D100" s="42"/>
      <c r="E100" s="26"/>
      <c r="F100" s="27" t="s">
        <v>29</v>
      </c>
      <c r="J100"/>
      <c r="K100"/>
      <c r="L100"/>
      <c r="M100"/>
      <c r="N100"/>
      <c r="O100"/>
      <c r="P100"/>
      <c r="Q100"/>
      <c r="R100"/>
      <c r="S100"/>
      <c r="T100"/>
      <c r="U100"/>
      <c r="V100"/>
    </row>
    <row r="101" spans="1:22" ht="15" thickBot="1">
      <c r="A101" s="23" t="s">
        <v>38</v>
      </c>
      <c r="C101" s="28">
        <f>$D$15</f>
        <v>2018</v>
      </c>
      <c r="D101" s="28">
        <f>$E$15</f>
        <v>2019</v>
      </c>
      <c r="E101" s="24" t="str">
        <f>$F$15</f>
        <v>2020E</v>
      </c>
      <c r="F101" s="97" t="s">
        <v>30</v>
      </c>
      <c r="J101"/>
      <c r="K101"/>
      <c r="L101"/>
      <c r="M101"/>
      <c r="N101"/>
      <c r="O101"/>
      <c r="P101"/>
      <c r="Q101"/>
      <c r="R101"/>
      <c r="S101"/>
      <c r="T101"/>
      <c r="U101"/>
      <c r="V101"/>
    </row>
    <row r="102" spans="1:22">
      <c r="A102" s="3" t="s">
        <v>106</v>
      </c>
      <c r="C102" s="156"/>
      <c r="D102" s="156"/>
      <c r="E102" s="156"/>
      <c r="F102" s="125">
        <v>7.1999999999999995E-2</v>
      </c>
      <c r="J102"/>
      <c r="K102"/>
      <c r="L102"/>
      <c r="M102"/>
      <c r="N102"/>
      <c r="O102"/>
      <c r="P102"/>
      <c r="Q102"/>
      <c r="R102"/>
      <c r="S102"/>
      <c r="T102"/>
      <c r="U102"/>
      <c r="V102"/>
    </row>
    <row r="103" spans="1:22">
      <c r="A103" s="3" t="s">
        <v>100</v>
      </c>
      <c r="C103" s="156"/>
      <c r="D103" s="156"/>
      <c r="E103" s="156"/>
      <c r="F103" s="125">
        <v>0.104</v>
      </c>
      <c r="J103"/>
      <c r="K103"/>
      <c r="L103"/>
      <c r="M103"/>
      <c r="N103"/>
      <c r="O103"/>
      <c r="P103"/>
      <c r="Q103"/>
      <c r="R103"/>
      <c r="S103"/>
      <c r="T103"/>
      <c r="U103"/>
      <c r="V103"/>
    </row>
    <row r="104" spans="1:22">
      <c r="A104" s="3" t="s">
        <v>24</v>
      </c>
      <c r="C104" s="154"/>
      <c r="D104" s="154"/>
      <c r="E104" s="154"/>
      <c r="F104" s="34">
        <v>0.156</v>
      </c>
      <c r="J104"/>
      <c r="K104"/>
      <c r="L104"/>
      <c r="M104"/>
      <c r="N104"/>
      <c r="O104"/>
      <c r="P104"/>
      <c r="Q104"/>
      <c r="R104"/>
      <c r="S104"/>
      <c r="T104"/>
      <c r="U104"/>
      <c r="V104"/>
    </row>
    <row r="105" spans="1:22">
      <c r="A105" s="3" t="s">
        <v>25</v>
      </c>
      <c r="C105" s="154"/>
      <c r="D105" s="154"/>
      <c r="E105" s="154"/>
      <c r="F105" s="34">
        <v>0.10799999999999998</v>
      </c>
      <c r="J105"/>
      <c r="K105"/>
      <c r="L105"/>
      <c r="M105"/>
      <c r="N105"/>
      <c r="O105"/>
      <c r="P105"/>
      <c r="Q105"/>
      <c r="R105"/>
      <c r="S105"/>
      <c r="T105"/>
      <c r="U105"/>
      <c r="V105"/>
    </row>
    <row r="106" spans="1:22">
      <c r="A106" s="3" t="s">
        <v>26</v>
      </c>
      <c r="C106" s="154"/>
      <c r="D106" s="154"/>
      <c r="E106" s="154"/>
      <c r="F106" s="34">
        <v>0.154</v>
      </c>
      <c r="J106"/>
      <c r="K106"/>
      <c r="L106"/>
      <c r="M106"/>
      <c r="N106"/>
      <c r="O106"/>
      <c r="P106"/>
      <c r="Q106"/>
      <c r="R106"/>
      <c r="S106"/>
      <c r="T106"/>
      <c r="U106"/>
      <c r="V106"/>
    </row>
    <row r="107" spans="1:22">
      <c r="A107" s="111"/>
      <c r="B107" s="111"/>
      <c r="C107" s="111"/>
      <c r="D107" s="111"/>
      <c r="E107" s="111"/>
      <c r="F107" s="111"/>
      <c r="G107" s="111"/>
      <c r="H107" s="111"/>
      <c r="I107" s="111"/>
      <c r="J107"/>
      <c r="K107"/>
      <c r="L107"/>
      <c r="M107"/>
      <c r="N107"/>
      <c r="O107"/>
      <c r="P107"/>
      <c r="Q107"/>
      <c r="R107"/>
      <c r="S107"/>
      <c r="T107"/>
      <c r="U107"/>
      <c r="V107"/>
    </row>
    <row r="108" spans="1:22" ht="19.5" customHeight="1">
      <c r="A108" s="212" t="s">
        <v>54</v>
      </c>
      <c r="B108" s="212"/>
      <c r="C108" s="212"/>
      <c r="D108" s="212"/>
      <c r="E108" s="212"/>
      <c r="F108" s="212"/>
      <c r="G108" s="212"/>
      <c r="H108" s="212"/>
      <c r="I108" s="212"/>
      <c r="J108"/>
      <c r="K108"/>
      <c r="L108"/>
      <c r="M108"/>
      <c r="N108"/>
      <c r="O108"/>
      <c r="P108"/>
      <c r="Q108"/>
      <c r="R108"/>
      <c r="S108"/>
      <c r="T108"/>
      <c r="U108"/>
      <c r="V108"/>
    </row>
    <row r="109" spans="1:22" ht="19.5" customHeight="1">
      <c r="A109" s="212"/>
      <c r="B109" s="212"/>
      <c r="C109" s="212"/>
      <c r="D109" s="212"/>
      <c r="E109" s="212"/>
      <c r="F109" s="212"/>
      <c r="G109" s="212"/>
      <c r="H109" s="212"/>
      <c r="I109" s="212"/>
      <c r="J109"/>
      <c r="K109"/>
      <c r="L109"/>
      <c r="M109"/>
      <c r="N109"/>
      <c r="O109"/>
      <c r="P109"/>
      <c r="Q109"/>
      <c r="R109"/>
      <c r="S109"/>
      <c r="T109"/>
      <c r="U109"/>
      <c r="V109"/>
    </row>
    <row r="110" spans="1:22">
      <c r="A110" s="25"/>
      <c r="B110" s="25"/>
      <c r="C110" s="42"/>
      <c r="D110" s="42"/>
      <c r="E110" s="26"/>
      <c r="F110" s="27" t="s">
        <v>29</v>
      </c>
      <c r="G110" s="25"/>
      <c r="H110" s="25"/>
      <c r="I110" s="25"/>
      <c r="J110"/>
      <c r="K110"/>
      <c r="L110"/>
      <c r="M110"/>
      <c r="N110"/>
      <c r="O110"/>
      <c r="P110"/>
      <c r="Q110"/>
      <c r="R110"/>
      <c r="S110"/>
      <c r="T110"/>
      <c r="U110"/>
      <c r="V110"/>
    </row>
    <row r="111" spans="1:22" ht="13.9" customHeight="1" thickBot="1">
      <c r="A111" s="23" t="s">
        <v>18</v>
      </c>
      <c r="C111" s="28">
        <f>$D$15</f>
        <v>2018</v>
      </c>
      <c r="D111" s="28">
        <f>$E$15</f>
        <v>2019</v>
      </c>
      <c r="E111" s="24" t="str">
        <f>$F$15</f>
        <v>2020E</v>
      </c>
      <c r="F111" s="97" t="s">
        <v>30</v>
      </c>
      <c r="J111"/>
      <c r="K111"/>
      <c r="L111"/>
      <c r="M111"/>
      <c r="N111"/>
      <c r="O111"/>
      <c r="P111"/>
      <c r="Q111"/>
      <c r="R111"/>
      <c r="S111"/>
      <c r="T111"/>
      <c r="U111"/>
      <c r="V111"/>
    </row>
    <row r="112" spans="1:22">
      <c r="A112" s="3" t="s">
        <v>19</v>
      </c>
      <c r="C112" s="32"/>
      <c r="D112" s="32"/>
      <c r="E112" s="32"/>
      <c r="F112" s="128">
        <v>9</v>
      </c>
      <c r="J112"/>
      <c r="K112"/>
      <c r="L112"/>
      <c r="M112"/>
      <c r="N112"/>
      <c r="O112"/>
      <c r="P112"/>
      <c r="Q112"/>
      <c r="R112"/>
      <c r="S112"/>
      <c r="T112"/>
      <c r="U112"/>
      <c r="V112"/>
    </row>
    <row r="113" spans="1:22">
      <c r="A113" s="3" t="s">
        <v>40</v>
      </c>
      <c r="B113" s="3"/>
      <c r="C113" s="32"/>
      <c r="D113" s="32"/>
      <c r="E113" s="32"/>
      <c r="F113" s="128">
        <v>28</v>
      </c>
      <c r="J113"/>
      <c r="K113"/>
      <c r="L113"/>
      <c r="M113"/>
      <c r="N113"/>
      <c r="O113"/>
      <c r="P113"/>
      <c r="Q113"/>
      <c r="R113"/>
      <c r="S113"/>
      <c r="T113"/>
      <c r="U113"/>
      <c r="V113"/>
    </row>
    <row r="114" spans="1:22">
      <c r="A114" s="3" t="s">
        <v>20</v>
      </c>
      <c r="C114" s="32"/>
      <c r="D114" s="32"/>
      <c r="E114" s="32"/>
      <c r="F114" s="128">
        <v>3</v>
      </c>
      <c r="J114"/>
      <c r="K114"/>
      <c r="L114"/>
      <c r="M114"/>
      <c r="N114"/>
      <c r="O114"/>
      <c r="P114"/>
      <c r="Q114"/>
      <c r="R114"/>
      <c r="S114"/>
      <c r="T114"/>
      <c r="U114"/>
      <c r="V114"/>
    </row>
    <row r="115" spans="1:22">
      <c r="A115" s="3" t="s">
        <v>21</v>
      </c>
      <c r="C115" s="153"/>
      <c r="D115" s="153"/>
      <c r="E115" s="153"/>
      <c r="F115" s="155">
        <v>1.5</v>
      </c>
      <c r="J115"/>
      <c r="K115"/>
      <c r="L115"/>
      <c r="M115"/>
      <c r="N115"/>
      <c r="O115"/>
      <c r="P115"/>
      <c r="Q115"/>
      <c r="R115"/>
      <c r="S115"/>
      <c r="T115"/>
      <c r="U115"/>
      <c r="V115"/>
    </row>
    <row r="116" spans="1:22">
      <c r="C116" s="30"/>
      <c r="D116" s="30"/>
      <c r="E116" s="30"/>
      <c r="F116" s="31"/>
      <c r="J116"/>
      <c r="K116"/>
      <c r="L116"/>
      <c r="M116"/>
      <c r="N116"/>
      <c r="O116"/>
      <c r="P116"/>
      <c r="Q116"/>
      <c r="R116"/>
      <c r="S116"/>
      <c r="T116"/>
      <c r="U116"/>
      <c r="V116"/>
    </row>
    <row r="117" spans="1:22">
      <c r="A117" s="205" t="s">
        <v>103</v>
      </c>
      <c r="B117" s="205"/>
      <c r="C117" s="205"/>
      <c r="D117" s="205"/>
      <c r="E117" s="205"/>
      <c r="F117" s="205"/>
      <c r="G117" s="205"/>
      <c r="H117" s="12"/>
      <c r="I117" s="12"/>
      <c r="J117"/>
      <c r="K117"/>
      <c r="L117"/>
      <c r="M117"/>
      <c r="N117"/>
      <c r="O117"/>
      <c r="P117"/>
      <c r="Q117"/>
      <c r="R117"/>
      <c r="S117"/>
      <c r="T117"/>
      <c r="U117"/>
      <c r="V117"/>
    </row>
    <row r="118" spans="1:22">
      <c r="A118" s="205"/>
      <c r="B118" s="205"/>
      <c r="C118" s="205"/>
      <c r="D118" s="205"/>
      <c r="E118" s="205"/>
      <c r="F118" s="205"/>
      <c r="G118" s="205"/>
      <c r="H118" s="12"/>
      <c r="I118" s="12"/>
      <c r="J118"/>
      <c r="K118"/>
      <c r="L118"/>
      <c r="M118"/>
      <c r="N118"/>
      <c r="O118"/>
      <c r="P118"/>
      <c r="Q118"/>
      <c r="R118"/>
      <c r="S118"/>
      <c r="T118"/>
      <c r="U118"/>
      <c r="V118"/>
    </row>
    <row r="119" spans="1:22">
      <c r="C119" s="42"/>
      <c r="D119" s="42"/>
      <c r="E119" s="26"/>
      <c r="F119" s="27" t="s">
        <v>29</v>
      </c>
      <c r="J119"/>
      <c r="K119"/>
      <c r="L119"/>
      <c r="M119"/>
      <c r="N119"/>
      <c r="O119"/>
      <c r="P119"/>
      <c r="Q119"/>
      <c r="R119"/>
      <c r="S119"/>
      <c r="T119"/>
      <c r="U119"/>
      <c r="V119"/>
    </row>
    <row r="120" spans="1:22" ht="15" thickBot="1">
      <c r="B120" s="3"/>
      <c r="C120" s="28">
        <f>$D$15</f>
        <v>2018</v>
      </c>
      <c r="D120" s="28">
        <f>$E$15</f>
        <v>2019</v>
      </c>
      <c r="E120" s="24" t="str">
        <f>$F$15</f>
        <v>2020E</v>
      </c>
      <c r="F120" s="97" t="s">
        <v>30</v>
      </c>
      <c r="J120"/>
      <c r="K120"/>
      <c r="L120"/>
      <c r="M120"/>
      <c r="N120"/>
      <c r="O120"/>
      <c r="P120"/>
      <c r="Q120"/>
      <c r="R120"/>
      <c r="S120"/>
      <c r="T120"/>
      <c r="U120"/>
      <c r="V120"/>
    </row>
    <row r="121" spans="1:22">
      <c r="A121" s="23" t="s">
        <v>17</v>
      </c>
      <c r="C121" s="4"/>
      <c r="E121" s="29"/>
      <c r="F121" s="21"/>
      <c r="J121"/>
      <c r="K121"/>
      <c r="L121"/>
      <c r="M121"/>
      <c r="N121"/>
      <c r="O121"/>
      <c r="P121"/>
      <c r="Q121"/>
      <c r="R121"/>
      <c r="S121"/>
      <c r="T121"/>
      <c r="U121"/>
      <c r="V121"/>
    </row>
    <row r="122" spans="1:22">
      <c r="A122" s="3" t="s">
        <v>34</v>
      </c>
      <c r="B122" s="3"/>
      <c r="C122" s="32"/>
      <c r="D122" s="32"/>
      <c r="E122" s="32"/>
      <c r="F122" s="128">
        <v>2.5</v>
      </c>
      <c r="J122"/>
      <c r="K122"/>
      <c r="L122"/>
      <c r="M122"/>
      <c r="N122"/>
      <c r="O122"/>
      <c r="P122"/>
      <c r="Q122"/>
      <c r="R122"/>
      <c r="S122"/>
      <c r="T122"/>
      <c r="U122"/>
      <c r="V122"/>
    </row>
    <row r="123" spans="1:22">
      <c r="A123" s="3" t="s">
        <v>33</v>
      </c>
      <c r="C123" s="32"/>
      <c r="D123" s="32"/>
      <c r="E123" s="32"/>
      <c r="F123" s="128">
        <v>1.9</v>
      </c>
      <c r="J123"/>
      <c r="K123"/>
      <c r="L123"/>
      <c r="M123"/>
      <c r="N123"/>
      <c r="O123"/>
      <c r="P123"/>
      <c r="Q123"/>
      <c r="R123"/>
      <c r="S123"/>
      <c r="T123"/>
      <c r="U123"/>
      <c r="V123"/>
    </row>
    <row r="124" spans="1:22">
      <c r="C124" s="30"/>
      <c r="D124" s="30"/>
      <c r="E124" s="30"/>
      <c r="F124" s="31"/>
      <c r="J124"/>
      <c r="K124"/>
      <c r="L124"/>
      <c r="M124"/>
      <c r="N124"/>
      <c r="O124"/>
      <c r="P124"/>
      <c r="Q124"/>
      <c r="R124"/>
      <c r="S124"/>
      <c r="T124"/>
      <c r="U124"/>
      <c r="V124"/>
    </row>
    <row r="125" spans="1:22" ht="13.15" customHeight="1">
      <c r="A125" s="203" t="s">
        <v>102</v>
      </c>
      <c r="B125" s="204"/>
      <c r="C125" s="204"/>
      <c r="D125" s="204"/>
      <c r="E125" s="204"/>
      <c r="F125" s="204"/>
      <c r="G125" s="204"/>
      <c r="H125" s="204"/>
      <c r="I125" s="204"/>
      <c r="J125"/>
      <c r="K125"/>
      <c r="L125"/>
      <c r="M125"/>
      <c r="N125"/>
      <c r="O125"/>
      <c r="P125"/>
      <c r="Q125"/>
      <c r="R125"/>
      <c r="S125"/>
      <c r="T125"/>
      <c r="U125"/>
      <c r="V125"/>
    </row>
    <row r="126" spans="1:22">
      <c r="A126" s="204"/>
      <c r="B126" s="204"/>
      <c r="C126" s="204"/>
      <c r="D126" s="204"/>
      <c r="E126" s="204"/>
      <c r="F126" s="204"/>
      <c r="G126" s="204"/>
      <c r="H126" s="204"/>
      <c r="I126" s="204"/>
      <c r="J126"/>
      <c r="K126"/>
      <c r="L126"/>
      <c r="M126"/>
      <c r="N126"/>
      <c r="O126"/>
      <c r="P126"/>
      <c r="Q126"/>
      <c r="R126"/>
      <c r="S126"/>
      <c r="T126"/>
      <c r="U126"/>
      <c r="V126"/>
    </row>
    <row r="127" spans="1:22">
      <c r="C127" s="42"/>
      <c r="D127" s="42"/>
      <c r="E127" s="26"/>
      <c r="F127" s="27" t="s">
        <v>29</v>
      </c>
      <c r="J127"/>
      <c r="K127"/>
      <c r="L127"/>
      <c r="M127"/>
      <c r="N127"/>
      <c r="O127"/>
      <c r="P127"/>
      <c r="Q127"/>
      <c r="R127"/>
      <c r="S127"/>
      <c r="T127"/>
      <c r="U127"/>
      <c r="V127"/>
    </row>
    <row r="128" spans="1:22" ht="15" thickBot="1">
      <c r="A128" s="23" t="s">
        <v>22</v>
      </c>
      <c r="C128" s="28">
        <f>$D$15</f>
        <v>2018</v>
      </c>
      <c r="D128" s="28">
        <f>$E$15</f>
        <v>2019</v>
      </c>
      <c r="E128" s="24" t="str">
        <f>$F$15</f>
        <v>2020E</v>
      </c>
      <c r="F128" s="97" t="s">
        <v>30</v>
      </c>
      <c r="J128"/>
      <c r="K128"/>
      <c r="L128"/>
      <c r="M128"/>
      <c r="N128"/>
      <c r="O128"/>
      <c r="P128"/>
      <c r="Q128"/>
      <c r="R128"/>
      <c r="S128"/>
      <c r="T128"/>
      <c r="U128"/>
      <c r="V128"/>
    </row>
    <row r="129" spans="1:22">
      <c r="A129" s="3" t="s">
        <v>32</v>
      </c>
      <c r="C129" s="33"/>
      <c r="D129" s="33"/>
      <c r="E129" s="33"/>
      <c r="F129" s="34">
        <v>0.15</v>
      </c>
      <c r="J129"/>
      <c r="K129"/>
      <c r="L129"/>
      <c r="M129"/>
      <c r="N129"/>
      <c r="O129"/>
      <c r="P129"/>
      <c r="Q129"/>
      <c r="R129"/>
      <c r="S129"/>
      <c r="T129"/>
      <c r="U129"/>
      <c r="V129"/>
    </row>
    <row r="130" spans="1:22">
      <c r="A130" s="3" t="s">
        <v>104</v>
      </c>
      <c r="C130" s="30"/>
      <c r="D130" s="30"/>
      <c r="E130" s="30"/>
      <c r="F130" s="31">
        <v>0.22</v>
      </c>
      <c r="J130"/>
      <c r="K130"/>
      <c r="L130"/>
      <c r="M130"/>
      <c r="N130"/>
      <c r="O130"/>
      <c r="P130"/>
      <c r="Q130"/>
      <c r="R130"/>
      <c r="S130"/>
      <c r="T130"/>
      <c r="U130"/>
      <c r="V130"/>
    </row>
    <row r="131" spans="1:22">
      <c r="A131" s="3" t="s">
        <v>55</v>
      </c>
      <c r="C131" s="33"/>
      <c r="D131" s="33"/>
      <c r="E131" s="33"/>
      <c r="F131" s="34">
        <v>0.32</v>
      </c>
      <c r="J131"/>
      <c r="K131"/>
      <c r="L131"/>
      <c r="M131"/>
      <c r="N131"/>
      <c r="O131"/>
      <c r="P131"/>
      <c r="Q131"/>
      <c r="R131"/>
      <c r="S131"/>
      <c r="T131"/>
      <c r="U131"/>
      <c r="V131"/>
    </row>
    <row r="132" spans="1:22">
      <c r="A132" s="3" t="s">
        <v>120</v>
      </c>
      <c r="C132" s="30"/>
      <c r="D132" s="30"/>
      <c r="E132" s="30"/>
      <c r="F132" s="31">
        <f>1/(1-F131)</f>
        <v>1.4705882352941178</v>
      </c>
      <c r="J132"/>
      <c r="K132"/>
      <c r="L132"/>
      <c r="M132"/>
      <c r="N132"/>
      <c r="O132"/>
      <c r="P132"/>
      <c r="Q132"/>
      <c r="R132"/>
      <c r="S132"/>
      <c r="T132"/>
      <c r="U132"/>
      <c r="V132"/>
    </row>
    <row r="133" spans="1:22">
      <c r="A133" s="3" t="s">
        <v>23</v>
      </c>
      <c r="C133" s="30"/>
      <c r="D133" s="30"/>
      <c r="E133" s="30"/>
      <c r="F133" s="31">
        <v>13</v>
      </c>
      <c r="J133"/>
      <c r="K133"/>
      <c r="L133"/>
      <c r="M133"/>
      <c r="N133"/>
      <c r="O133"/>
      <c r="P133"/>
      <c r="Q133"/>
      <c r="R133"/>
      <c r="S133"/>
      <c r="T133"/>
      <c r="U133"/>
      <c r="V133"/>
    </row>
    <row r="134" spans="1:22">
      <c r="A134" s="3" t="s">
        <v>37</v>
      </c>
      <c r="C134" s="30"/>
      <c r="D134" s="30"/>
      <c r="E134" s="30"/>
      <c r="F134" s="31">
        <v>17.2</v>
      </c>
      <c r="H134" s="15"/>
      <c r="J134"/>
      <c r="K134"/>
      <c r="L134"/>
      <c r="M134"/>
      <c r="N134"/>
      <c r="O134"/>
      <c r="P134"/>
      <c r="Q134"/>
      <c r="R134"/>
      <c r="S134"/>
      <c r="T134"/>
      <c r="U134"/>
      <c r="V134"/>
    </row>
    <row r="135" spans="1:22">
      <c r="C135" s="30"/>
      <c r="D135" s="30"/>
      <c r="E135" s="30"/>
      <c r="F135" s="31"/>
      <c r="H135" s="15"/>
      <c r="J135"/>
      <c r="K135"/>
      <c r="L135"/>
      <c r="M135"/>
      <c r="N135"/>
      <c r="O135"/>
      <c r="P135"/>
      <c r="Q135"/>
      <c r="R135"/>
      <c r="S135"/>
      <c r="T135"/>
      <c r="U135"/>
      <c r="V135"/>
    </row>
    <row r="136" spans="1:22">
      <c r="A136" s="203" t="s">
        <v>108</v>
      </c>
      <c r="B136" s="204"/>
      <c r="C136" s="204"/>
      <c r="D136" s="204"/>
      <c r="E136" s="204"/>
      <c r="F136" s="204"/>
      <c r="G136" s="204"/>
      <c r="H136" s="204"/>
      <c r="I136" s="204"/>
      <c r="J136"/>
      <c r="K136"/>
      <c r="L136"/>
      <c r="M136"/>
      <c r="N136"/>
      <c r="O136"/>
      <c r="P136"/>
      <c r="Q136"/>
      <c r="R136"/>
      <c r="S136"/>
      <c r="T136"/>
      <c r="U136"/>
      <c r="V136"/>
    </row>
    <row r="137" spans="1:22" ht="13.15" customHeight="1">
      <c r="A137" s="204"/>
      <c r="B137" s="204"/>
      <c r="C137" s="204"/>
      <c r="D137" s="204"/>
      <c r="E137" s="204"/>
      <c r="F137" s="204"/>
      <c r="G137" s="204"/>
      <c r="H137" s="204"/>
      <c r="I137" s="204"/>
      <c r="J137"/>
      <c r="K137"/>
      <c r="L137"/>
      <c r="M137"/>
      <c r="N137"/>
      <c r="O137"/>
      <c r="P137"/>
      <c r="Q137"/>
      <c r="R137"/>
      <c r="S137"/>
      <c r="T137"/>
      <c r="U137"/>
      <c r="V137"/>
    </row>
    <row r="138" spans="1:22">
      <c r="C138" s="42"/>
      <c r="D138" s="42"/>
      <c r="E138" s="26"/>
      <c r="F138" s="27" t="s">
        <v>29</v>
      </c>
      <c r="J138"/>
      <c r="K138"/>
      <c r="L138"/>
      <c r="M138"/>
      <c r="N138"/>
      <c r="O138"/>
      <c r="P138"/>
      <c r="Q138"/>
      <c r="R138"/>
      <c r="S138"/>
      <c r="T138"/>
      <c r="U138"/>
      <c r="V138"/>
    </row>
    <row r="139" spans="1:22" ht="15" thickBot="1">
      <c r="A139" s="23" t="s">
        <v>27</v>
      </c>
      <c r="C139" s="28">
        <f>$D$15</f>
        <v>2018</v>
      </c>
      <c r="D139" s="28">
        <f>$E$15</f>
        <v>2019</v>
      </c>
      <c r="E139" s="24" t="str">
        <f>$F$15</f>
        <v>2020E</v>
      </c>
      <c r="F139" s="97" t="s">
        <v>30</v>
      </c>
      <c r="J139"/>
      <c r="K139"/>
      <c r="L139"/>
      <c r="M139"/>
      <c r="N139"/>
      <c r="O139"/>
      <c r="P139"/>
      <c r="Q139"/>
      <c r="R139"/>
      <c r="S139"/>
      <c r="T139"/>
      <c r="U139"/>
      <c r="V139"/>
    </row>
    <row r="140" spans="1:22">
      <c r="A140" s="3" t="s">
        <v>35</v>
      </c>
      <c r="C140" s="32"/>
      <c r="D140" s="32"/>
      <c r="E140" s="32"/>
      <c r="F140" s="128">
        <v>16.84</v>
      </c>
      <c r="J140"/>
      <c r="K140"/>
      <c r="L140"/>
      <c r="M140"/>
      <c r="N140"/>
      <c r="O140"/>
      <c r="P140"/>
      <c r="Q140"/>
      <c r="R140"/>
      <c r="S140"/>
      <c r="T140"/>
      <c r="U140"/>
      <c r="V140"/>
    </row>
    <row r="141" spans="1:22">
      <c r="A141" s="3" t="s">
        <v>36</v>
      </c>
      <c r="C141" s="32"/>
      <c r="D141" s="32"/>
      <c r="E141" s="32"/>
      <c r="F141" s="128">
        <v>2.67</v>
      </c>
      <c r="J141"/>
      <c r="K141"/>
      <c r="L141"/>
      <c r="M141"/>
      <c r="N141"/>
      <c r="O141"/>
      <c r="P141"/>
      <c r="Q141"/>
      <c r="R141"/>
      <c r="S141"/>
      <c r="T141"/>
      <c r="U141"/>
      <c r="V141"/>
    </row>
    <row r="142" spans="1:22">
      <c r="A142" s="3" t="s">
        <v>49</v>
      </c>
      <c r="B142" s="3"/>
      <c r="C142" s="129"/>
      <c r="D142" s="129"/>
      <c r="E142" s="129"/>
      <c r="F142" s="35" t="s">
        <v>50</v>
      </c>
      <c r="J142"/>
      <c r="K142"/>
      <c r="L142"/>
      <c r="M142"/>
      <c r="N142"/>
      <c r="O142"/>
      <c r="P142"/>
      <c r="Q142"/>
      <c r="R142"/>
      <c r="S142"/>
      <c r="T142"/>
      <c r="U142"/>
      <c r="V142"/>
    </row>
    <row r="143" spans="1:22">
      <c r="A143" s="3" t="s">
        <v>81</v>
      </c>
      <c r="B143" s="3"/>
      <c r="C143" s="129"/>
      <c r="D143" s="129"/>
      <c r="E143" s="129"/>
      <c r="F143" s="35" t="s">
        <v>50</v>
      </c>
      <c r="J143"/>
      <c r="K143"/>
      <c r="L143"/>
      <c r="M143"/>
      <c r="N143"/>
      <c r="O143"/>
      <c r="P143"/>
      <c r="Q143"/>
      <c r="R143"/>
      <c r="S143"/>
      <c r="T143"/>
      <c r="U143"/>
      <c r="V143"/>
    </row>
    <row r="144" spans="1:22">
      <c r="B144" s="3"/>
      <c r="C144" s="30"/>
      <c r="D144" s="30"/>
      <c r="E144" s="30"/>
      <c r="F144" s="35"/>
      <c r="J144"/>
      <c r="K144"/>
      <c r="L144"/>
      <c r="M144"/>
      <c r="N144"/>
      <c r="O144"/>
      <c r="P144"/>
      <c r="Q144"/>
      <c r="R144"/>
      <c r="S144"/>
      <c r="T144"/>
      <c r="U144"/>
      <c r="V144"/>
    </row>
    <row r="145" spans="1:22">
      <c r="B145" s="3"/>
      <c r="F145" s="19"/>
      <c r="J145"/>
      <c r="K145"/>
      <c r="L145"/>
      <c r="M145"/>
      <c r="N145"/>
      <c r="O145"/>
      <c r="P145"/>
      <c r="Q145"/>
      <c r="R145"/>
      <c r="S145"/>
      <c r="T145"/>
      <c r="U145"/>
      <c r="V145"/>
    </row>
    <row r="146" spans="1:22">
      <c r="A146" s="206" t="s">
        <v>52</v>
      </c>
      <c r="B146" s="206"/>
      <c r="C146" s="206"/>
      <c r="D146" s="206"/>
      <c r="E146" s="206"/>
      <c r="F146" s="206"/>
      <c r="G146" s="206"/>
      <c r="H146" s="206"/>
      <c r="I146" s="206"/>
      <c r="J146"/>
      <c r="K146"/>
      <c r="L146"/>
      <c r="M146"/>
      <c r="N146"/>
      <c r="O146"/>
      <c r="P146"/>
      <c r="Q146"/>
      <c r="R146"/>
      <c r="S146"/>
      <c r="T146"/>
      <c r="U146"/>
      <c r="V146"/>
    </row>
    <row r="147" spans="1:22">
      <c r="A147" s="19"/>
      <c r="B147" s="20"/>
      <c r="C147" s="20"/>
      <c r="D147" s="20"/>
      <c r="E147" s="36"/>
      <c r="J147"/>
      <c r="K147"/>
      <c r="L147"/>
      <c r="M147"/>
      <c r="N147"/>
      <c r="O147"/>
      <c r="P147"/>
      <c r="Q147"/>
      <c r="R147"/>
      <c r="S147"/>
      <c r="T147"/>
      <c r="U147"/>
      <c r="V147"/>
    </row>
    <row r="148" spans="1:22" s="14" customFormat="1" ht="28.5" customHeight="1">
      <c r="A148" s="37" t="s">
        <v>53</v>
      </c>
      <c r="B148" s="20"/>
      <c r="C148" s="38"/>
      <c r="D148" s="38"/>
      <c r="E148" s="38"/>
      <c r="F148" s="3"/>
      <c r="G148" s="3"/>
      <c r="H148" s="3"/>
      <c r="I148" s="3"/>
      <c r="J148"/>
      <c r="K148"/>
      <c r="L148"/>
      <c r="M148"/>
      <c r="N148"/>
      <c r="O148"/>
      <c r="P148"/>
      <c r="Q148"/>
      <c r="R148"/>
      <c r="S148"/>
      <c r="T148"/>
      <c r="U148"/>
      <c r="V148"/>
    </row>
    <row r="149" spans="1:22">
      <c r="A149" s="19"/>
      <c r="B149" s="20"/>
      <c r="C149" s="38"/>
      <c r="D149" s="38"/>
      <c r="E149" s="38"/>
      <c r="J149"/>
      <c r="K149"/>
      <c r="L149"/>
      <c r="M149"/>
      <c r="N149"/>
      <c r="O149"/>
      <c r="P149"/>
      <c r="Q149"/>
      <c r="R149"/>
      <c r="S149"/>
      <c r="T149"/>
      <c r="U149"/>
      <c r="V149"/>
    </row>
    <row r="150" spans="1:22">
      <c r="A150" s="205" t="s">
        <v>58</v>
      </c>
      <c r="B150" s="204"/>
      <c r="C150" s="204"/>
      <c r="D150" s="204"/>
      <c r="E150" s="204"/>
      <c r="F150" s="204"/>
      <c r="G150" s="204"/>
      <c r="H150" s="204"/>
      <c r="I150" s="204"/>
      <c r="J150"/>
      <c r="K150"/>
      <c r="L150"/>
      <c r="M150"/>
      <c r="N150"/>
      <c r="O150"/>
      <c r="P150"/>
      <c r="Q150"/>
      <c r="R150"/>
      <c r="S150"/>
      <c r="T150"/>
      <c r="U150"/>
      <c r="V150"/>
    </row>
    <row r="151" spans="1:22">
      <c r="A151" s="204"/>
      <c r="B151" s="204"/>
      <c r="C151" s="204"/>
      <c r="D151" s="204"/>
      <c r="E151" s="204"/>
      <c r="F151" s="204"/>
      <c r="G151" s="204"/>
      <c r="H151" s="204"/>
      <c r="I151" s="204"/>
      <c r="J151"/>
      <c r="K151"/>
      <c r="L151"/>
      <c r="M151"/>
      <c r="N151"/>
      <c r="O151"/>
      <c r="P151"/>
      <c r="Q151"/>
      <c r="R151"/>
      <c r="S151"/>
      <c r="T151"/>
      <c r="U151"/>
      <c r="V151"/>
    </row>
    <row r="152" spans="1:22" ht="13.15" customHeight="1">
      <c r="B152" s="3"/>
      <c r="J152"/>
      <c r="K152"/>
      <c r="L152"/>
      <c r="M152"/>
      <c r="N152"/>
      <c r="O152"/>
      <c r="P152"/>
      <c r="Q152"/>
      <c r="R152"/>
      <c r="S152"/>
      <c r="T152"/>
      <c r="U152"/>
      <c r="V152"/>
    </row>
    <row r="153" spans="1:22" ht="13.15" customHeight="1">
      <c r="A153" s="39" t="s">
        <v>57</v>
      </c>
      <c r="J153"/>
      <c r="K153"/>
      <c r="L153"/>
      <c r="M153"/>
      <c r="N153"/>
      <c r="O153"/>
      <c r="P153"/>
      <c r="Q153"/>
      <c r="R153"/>
      <c r="S153"/>
      <c r="T153"/>
      <c r="U153"/>
      <c r="V153"/>
    </row>
    <row r="154" spans="1:22" ht="13.15" customHeight="1">
      <c r="B154" s="22" t="s">
        <v>39</v>
      </c>
      <c r="C154" s="122" t="s">
        <v>78</v>
      </c>
      <c r="E154" s="41"/>
      <c r="J154"/>
      <c r="K154"/>
      <c r="L154"/>
      <c r="M154"/>
      <c r="N154"/>
      <c r="O154"/>
      <c r="P154"/>
      <c r="Q154"/>
      <c r="R154"/>
      <c r="S154"/>
      <c r="T154"/>
      <c r="U154"/>
      <c r="V154"/>
    </row>
    <row r="155" spans="1:22" ht="13.15" customHeight="1">
      <c r="B155" s="3"/>
      <c r="J155"/>
      <c r="K155"/>
      <c r="L155"/>
      <c r="M155"/>
      <c r="N155"/>
      <c r="O155"/>
      <c r="P155"/>
      <c r="Q155"/>
      <c r="R155"/>
      <c r="S155"/>
      <c r="T155"/>
      <c r="U155"/>
      <c r="V155"/>
    </row>
    <row r="156" spans="1:22" ht="13.15" customHeight="1">
      <c r="B156" s="42" t="s">
        <v>75</v>
      </c>
      <c r="C156" s="3" t="s">
        <v>69</v>
      </c>
      <c r="J156"/>
      <c r="K156"/>
      <c r="L156"/>
      <c r="M156"/>
      <c r="N156"/>
      <c r="O156"/>
      <c r="P156"/>
      <c r="Q156"/>
      <c r="R156"/>
      <c r="S156"/>
      <c r="T156"/>
      <c r="U156"/>
      <c r="V156"/>
    </row>
    <row r="157" spans="1:22" ht="13.15" customHeight="1">
      <c r="B157" s="42"/>
      <c r="J157"/>
      <c r="K157"/>
      <c r="L157"/>
      <c r="M157"/>
      <c r="N157"/>
      <c r="O157"/>
      <c r="P157"/>
      <c r="Q157"/>
      <c r="R157"/>
      <c r="S157"/>
      <c r="T157"/>
      <c r="U157"/>
      <c r="V157"/>
    </row>
    <row r="158" spans="1:22" ht="13.15" customHeight="1">
      <c r="A158" s="115">
        <f>$D$15</f>
        <v>2018</v>
      </c>
      <c r="B158" s="42" t="s">
        <v>76</v>
      </c>
      <c r="C158" s="131"/>
      <c r="J158"/>
      <c r="K158"/>
      <c r="L158"/>
      <c r="M158"/>
      <c r="N158"/>
      <c r="O158"/>
      <c r="P158"/>
      <c r="Q158"/>
      <c r="R158"/>
      <c r="S158"/>
      <c r="T158"/>
      <c r="U158"/>
      <c r="V158"/>
    </row>
    <row r="159" spans="1:22" ht="13.15" customHeight="1">
      <c r="B159" s="42"/>
      <c r="C159" s="131"/>
      <c r="J159"/>
      <c r="K159"/>
      <c r="L159"/>
      <c r="M159"/>
      <c r="N159"/>
      <c r="O159"/>
      <c r="P159"/>
      <c r="Q159"/>
      <c r="R159"/>
      <c r="S159"/>
      <c r="T159"/>
      <c r="U159"/>
      <c r="V159"/>
    </row>
    <row r="160" spans="1:22" ht="13.15" customHeight="1">
      <c r="A160" s="115">
        <f>$E$15</f>
        <v>2019</v>
      </c>
      <c r="B160" s="42" t="s">
        <v>76</v>
      </c>
      <c r="C160" s="131"/>
      <c r="J160"/>
      <c r="K160"/>
      <c r="L160"/>
      <c r="M160"/>
      <c r="N160"/>
      <c r="O160"/>
      <c r="P160"/>
      <c r="Q160"/>
      <c r="R160"/>
      <c r="S160"/>
      <c r="T160"/>
      <c r="U160"/>
      <c r="V160"/>
    </row>
    <row r="161" spans="1:22" ht="13.15" customHeight="1">
      <c r="B161" s="42"/>
      <c r="C161" s="131"/>
      <c r="J161"/>
      <c r="K161"/>
      <c r="L161"/>
      <c r="M161"/>
      <c r="N161"/>
      <c r="O161"/>
      <c r="P161"/>
      <c r="Q161"/>
      <c r="R161"/>
      <c r="S161"/>
      <c r="T161"/>
      <c r="U161"/>
      <c r="V161"/>
    </row>
    <row r="162" spans="1:22" ht="13.15" customHeight="1">
      <c r="A162" s="115" t="str">
        <f>$F$15</f>
        <v>2020E</v>
      </c>
      <c r="B162" s="42" t="s">
        <v>76</v>
      </c>
      <c r="C162" s="131"/>
      <c r="J162"/>
      <c r="K162"/>
      <c r="L162"/>
      <c r="M162"/>
      <c r="N162"/>
      <c r="O162"/>
      <c r="P162"/>
      <c r="Q162"/>
      <c r="R162"/>
      <c r="S162"/>
      <c r="T162"/>
      <c r="U162"/>
      <c r="V162"/>
    </row>
    <row r="163" spans="1:22" ht="13.15" customHeight="1">
      <c r="B163" s="42"/>
      <c r="J163"/>
      <c r="K163"/>
      <c r="L163"/>
      <c r="M163"/>
      <c r="N163"/>
      <c r="O163"/>
      <c r="P163"/>
      <c r="Q163"/>
      <c r="R163"/>
      <c r="S163"/>
      <c r="T163"/>
      <c r="U163"/>
      <c r="V163"/>
    </row>
    <row r="164" spans="1:22" ht="13.15" customHeight="1">
      <c r="B164" s="42"/>
      <c r="J164"/>
      <c r="K164"/>
      <c r="L164"/>
      <c r="M164"/>
      <c r="N164"/>
      <c r="O164"/>
      <c r="P164"/>
      <c r="Q164"/>
      <c r="R164"/>
      <c r="S164"/>
      <c r="T164"/>
      <c r="U164"/>
      <c r="V164"/>
    </row>
    <row r="165" spans="1:22" ht="13.15" customHeight="1">
      <c r="B165" s="42"/>
      <c r="J165"/>
      <c r="K165"/>
      <c r="L165"/>
      <c r="M165"/>
      <c r="N165"/>
      <c r="O165"/>
      <c r="P165"/>
      <c r="Q165"/>
      <c r="R165"/>
      <c r="S165"/>
      <c r="T165"/>
      <c r="U165"/>
      <c r="V165"/>
    </row>
    <row r="166" spans="1:22" ht="13.15" customHeight="1">
      <c r="B166" s="3"/>
      <c r="J166"/>
      <c r="K166"/>
      <c r="L166"/>
      <c r="M166"/>
      <c r="N166"/>
      <c r="O166"/>
      <c r="P166"/>
      <c r="Q166"/>
      <c r="R166"/>
      <c r="S166"/>
      <c r="T166"/>
      <c r="U166"/>
      <c r="V166"/>
    </row>
    <row r="167" spans="1:22" ht="13.15" customHeight="1">
      <c r="B167" s="3"/>
      <c r="J167"/>
      <c r="K167"/>
      <c r="L167"/>
      <c r="M167"/>
      <c r="N167"/>
      <c r="O167"/>
      <c r="P167"/>
      <c r="Q167"/>
      <c r="R167"/>
      <c r="S167"/>
      <c r="T167"/>
      <c r="U167"/>
      <c r="V167"/>
    </row>
    <row r="168" spans="1:22">
      <c r="A168" s="39" t="s">
        <v>72</v>
      </c>
      <c r="C168" s="116" t="s">
        <v>71</v>
      </c>
      <c r="D168" s="3" t="s">
        <v>79</v>
      </c>
      <c r="F168" s="41"/>
      <c r="J168"/>
      <c r="K168"/>
      <c r="L168"/>
      <c r="M168"/>
      <c r="N168"/>
      <c r="O168"/>
      <c r="P168"/>
      <c r="Q168"/>
      <c r="R168"/>
      <c r="S168"/>
      <c r="T168"/>
      <c r="U168"/>
      <c r="V168"/>
    </row>
    <row r="169" spans="1:22">
      <c r="A169" s="39"/>
      <c r="C169" s="116"/>
      <c r="D169" s="40"/>
      <c r="F169" s="41"/>
      <c r="J169"/>
      <c r="K169"/>
      <c r="L169"/>
      <c r="M169"/>
      <c r="N169"/>
      <c r="O169"/>
      <c r="P169"/>
      <c r="Q169"/>
      <c r="R169"/>
      <c r="S169"/>
      <c r="T169"/>
      <c r="U169"/>
      <c r="V169"/>
    </row>
    <row r="170" spans="1:22" ht="15">
      <c r="A170" s="124"/>
      <c r="B170" s="115">
        <f>$D$15</f>
        <v>2018</v>
      </c>
      <c r="C170" s="116" t="s">
        <v>71</v>
      </c>
      <c r="D170" s="124">
        <f>C102</f>
        <v>0</v>
      </c>
      <c r="E170" s="127" t="s">
        <v>80</v>
      </c>
      <c r="F170" s="113">
        <f>C115</f>
        <v>0</v>
      </c>
      <c r="G170" s="127" t="s">
        <v>80</v>
      </c>
      <c r="H170" s="130">
        <f>C158</f>
        <v>0</v>
      </c>
      <c r="J170"/>
      <c r="K170"/>
      <c r="L170"/>
      <c r="M170"/>
      <c r="N170"/>
      <c r="O170"/>
      <c r="P170"/>
      <c r="Q170"/>
      <c r="R170"/>
      <c r="S170"/>
      <c r="T170"/>
      <c r="U170"/>
      <c r="V170"/>
    </row>
    <row r="171" spans="1:22">
      <c r="A171" s="42"/>
      <c r="B171" s="3"/>
      <c r="C171" s="115" t="s">
        <v>70</v>
      </c>
      <c r="D171" s="124">
        <f>D170*F170*H170</f>
        <v>0</v>
      </c>
      <c r="E171" s="121"/>
      <c r="F171" s="113"/>
      <c r="G171" s="121"/>
      <c r="H171" s="112"/>
      <c r="I171" s="126"/>
      <c r="J171"/>
      <c r="K171"/>
      <c r="L171"/>
      <c r="M171"/>
      <c r="N171"/>
      <c r="O171"/>
      <c r="P171"/>
      <c r="Q171"/>
      <c r="R171"/>
      <c r="S171"/>
      <c r="T171"/>
      <c r="U171"/>
      <c r="V171"/>
    </row>
    <row r="172" spans="1:22">
      <c r="A172" s="42"/>
      <c r="B172" s="115"/>
      <c r="C172" s="43"/>
      <c r="D172" s="124"/>
      <c r="E172" s="44"/>
      <c r="F172" s="113"/>
      <c r="H172" s="112"/>
      <c r="I172"/>
      <c r="J172"/>
      <c r="K172"/>
      <c r="L172"/>
      <c r="M172"/>
      <c r="N172"/>
      <c r="O172"/>
      <c r="P172"/>
      <c r="Q172"/>
      <c r="R172"/>
      <c r="S172"/>
      <c r="T172"/>
      <c r="U172"/>
      <c r="V172"/>
    </row>
    <row r="173" spans="1:22" ht="15">
      <c r="A173" s="124"/>
      <c r="B173" s="115">
        <f>$E$15</f>
        <v>2019</v>
      </c>
      <c r="C173" s="116" t="s">
        <v>71</v>
      </c>
      <c r="D173" s="124">
        <f>D102</f>
        <v>0</v>
      </c>
      <c r="E173" s="127" t="s">
        <v>80</v>
      </c>
      <c r="F173" s="113">
        <f>D115</f>
        <v>0</v>
      </c>
      <c r="G173" s="127" t="s">
        <v>80</v>
      </c>
      <c r="H173" s="130">
        <f>C160</f>
        <v>0</v>
      </c>
      <c r="J173"/>
      <c r="K173"/>
      <c r="L173"/>
      <c r="M173"/>
      <c r="N173"/>
      <c r="O173"/>
      <c r="P173"/>
      <c r="Q173"/>
      <c r="R173"/>
      <c r="S173"/>
      <c r="T173"/>
      <c r="U173"/>
      <c r="V173"/>
    </row>
    <row r="174" spans="1:22">
      <c r="A174" s="42"/>
      <c r="B174" s="3"/>
      <c r="C174" s="115" t="s">
        <v>70</v>
      </c>
      <c r="D174" s="124">
        <f>D102*D115*C160</f>
        <v>0</v>
      </c>
      <c r="E174" s="43"/>
      <c r="F174" s="113"/>
      <c r="G174" s="121"/>
      <c r="H174" s="130"/>
      <c r="I174" s="126"/>
      <c r="J174"/>
      <c r="K174"/>
      <c r="L174"/>
      <c r="M174"/>
      <c r="N174"/>
      <c r="O174"/>
      <c r="P174"/>
      <c r="Q174"/>
      <c r="R174"/>
      <c r="S174"/>
      <c r="T174"/>
      <c r="U174"/>
      <c r="V174"/>
    </row>
    <row r="175" spans="1:22">
      <c r="A175" s="42"/>
      <c r="B175" s="98"/>
      <c r="C175" s="43"/>
      <c r="D175" s="124"/>
      <c r="E175" s="44"/>
      <c r="F175" s="113"/>
      <c r="H175" s="130"/>
      <c r="I175"/>
      <c r="J175"/>
      <c r="K175"/>
      <c r="L175"/>
      <c r="M175"/>
      <c r="N175"/>
      <c r="O175"/>
      <c r="P175"/>
      <c r="Q175"/>
      <c r="R175"/>
      <c r="S175"/>
      <c r="T175"/>
      <c r="U175"/>
      <c r="V175"/>
    </row>
    <row r="176" spans="1:22" ht="15">
      <c r="A176" s="124"/>
      <c r="B176" s="115" t="str">
        <f>$F$15</f>
        <v>2020E</v>
      </c>
      <c r="C176" s="116" t="s">
        <v>71</v>
      </c>
      <c r="D176" s="124">
        <f>E102</f>
        <v>0</v>
      </c>
      <c r="E176" s="127" t="s">
        <v>80</v>
      </c>
      <c r="F176" s="113">
        <f>E115</f>
        <v>0</v>
      </c>
      <c r="G176" s="127" t="s">
        <v>80</v>
      </c>
      <c r="H176" s="130">
        <f>C162</f>
        <v>0</v>
      </c>
      <c r="J176"/>
      <c r="K176"/>
      <c r="L176"/>
      <c r="M176"/>
      <c r="N176"/>
      <c r="O176"/>
      <c r="P176"/>
      <c r="Q176"/>
      <c r="R176"/>
      <c r="S176"/>
      <c r="T176"/>
      <c r="U176"/>
      <c r="V176"/>
    </row>
    <row r="177" spans="1:22">
      <c r="A177" s="42"/>
      <c r="B177" s="99"/>
      <c r="C177" s="115" t="s">
        <v>70</v>
      </c>
      <c r="D177" s="124">
        <f>E102*E115*C162</f>
        <v>0</v>
      </c>
      <c r="E177" s="43"/>
      <c r="F177" s="43"/>
      <c r="G177" s="121"/>
      <c r="H177" s="133"/>
      <c r="I177" s="126"/>
      <c r="J177"/>
      <c r="K177"/>
      <c r="L177"/>
      <c r="M177"/>
      <c r="N177"/>
      <c r="O177"/>
      <c r="P177"/>
      <c r="Q177"/>
      <c r="R177"/>
      <c r="S177"/>
      <c r="T177"/>
      <c r="U177"/>
      <c r="V177"/>
    </row>
    <row r="178" spans="1:22">
      <c r="A178" s="42"/>
      <c r="B178" s="99"/>
      <c r="C178" s="43"/>
      <c r="D178" s="43"/>
      <c r="E178" s="45"/>
      <c r="F178" s="114"/>
      <c r="H178"/>
      <c r="I178"/>
      <c r="J178"/>
      <c r="K178"/>
      <c r="L178"/>
      <c r="M178"/>
      <c r="N178"/>
      <c r="O178"/>
      <c r="P178"/>
      <c r="Q178"/>
      <c r="R178"/>
      <c r="S178"/>
      <c r="T178"/>
      <c r="U178"/>
      <c r="V178"/>
    </row>
    <row r="179" spans="1:22">
      <c r="A179" s="39" t="s">
        <v>73</v>
      </c>
      <c r="B179" s="99"/>
      <c r="C179" s="43"/>
      <c r="D179" s="43"/>
      <c r="E179" s="45"/>
      <c r="F179" s="114"/>
      <c r="H179"/>
      <c r="I179"/>
      <c r="J179"/>
      <c r="K179"/>
      <c r="L179"/>
      <c r="M179"/>
      <c r="N179"/>
      <c r="O179"/>
      <c r="P179"/>
      <c r="Q179"/>
      <c r="R179"/>
      <c r="S179"/>
      <c r="T179"/>
      <c r="U179"/>
      <c r="V179"/>
    </row>
    <row r="180" spans="1:22">
      <c r="A180" s="42"/>
      <c r="B180" s="99"/>
      <c r="C180" s="43"/>
      <c r="D180" s="43"/>
      <c r="E180" s="45"/>
      <c r="F180" s="114"/>
      <c r="J180"/>
      <c r="K180"/>
      <c r="L180"/>
      <c r="M180"/>
      <c r="N180"/>
      <c r="O180"/>
      <c r="P180"/>
      <c r="Q180"/>
      <c r="R180"/>
      <c r="S180"/>
      <c r="T180"/>
      <c r="U180"/>
      <c r="V180"/>
    </row>
    <row r="181" spans="1:22">
      <c r="A181" s="42"/>
      <c r="B181" s="42" t="s">
        <v>67</v>
      </c>
      <c r="C181" s="3" t="s">
        <v>69</v>
      </c>
      <c r="D181" s="43"/>
      <c r="E181" s="45"/>
      <c r="F181" s="114"/>
      <c r="J181"/>
      <c r="K181"/>
      <c r="L181"/>
      <c r="M181"/>
      <c r="N181"/>
      <c r="O181"/>
      <c r="P181"/>
      <c r="Q181"/>
      <c r="R181"/>
      <c r="S181"/>
      <c r="T181"/>
      <c r="U181"/>
      <c r="V181"/>
    </row>
    <row r="182" spans="1:22">
      <c r="A182" s="42"/>
      <c r="B182" s="42" t="s">
        <v>68</v>
      </c>
      <c r="C182" s="3" t="s">
        <v>74</v>
      </c>
      <c r="D182" s="43"/>
      <c r="E182" s="45"/>
      <c r="F182" s="114"/>
      <c r="J182"/>
      <c r="K182"/>
      <c r="L182"/>
      <c r="M182"/>
      <c r="N182"/>
      <c r="O182"/>
      <c r="P182"/>
      <c r="Q182"/>
      <c r="R182"/>
      <c r="S182"/>
      <c r="T182"/>
      <c r="U182"/>
      <c r="V182"/>
    </row>
    <row r="183" spans="1:22">
      <c r="A183" s="42"/>
      <c r="B183" s="42" t="s">
        <v>68</v>
      </c>
      <c r="C183" s="45">
        <f>1/(1-F131)</f>
        <v>1.4705882352941178</v>
      </c>
      <c r="D183" s="43"/>
      <c r="E183" s="45"/>
      <c r="F183" s="114"/>
      <c r="J183"/>
      <c r="K183"/>
      <c r="L183"/>
      <c r="M183"/>
      <c r="N183"/>
      <c r="O183"/>
      <c r="P183"/>
      <c r="Q183"/>
      <c r="R183"/>
      <c r="S183"/>
      <c r="T183"/>
      <c r="U183"/>
      <c r="V183"/>
    </row>
    <row r="184" spans="1:22">
      <c r="A184" s="42"/>
      <c r="B184" s="99"/>
      <c r="C184" s="43"/>
      <c r="D184" s="43"/>
      <c r="E184" s="45"/>
      <c r="F184" s="114"/>
      <c r="L184"/>
      <c r="M184"/>
      <c r="N184"/>
      <c r="O184"/>
      <c r="P184"/>
      <c r="Q184"/>
      <c r="R184"/>
      <c r="S184"/>
      <c r="T184"/>
      <c r="U184"/>
      <c r="V184"/>
    </row>
    <row r="185" spans="1:22">
      <c r="A185" s="121"/>
      <c r="B185" s="117" t="s">
        <v>28</v>
      </c>
      <c r="C185" s="119" t="s">
        <v>71</v>
      </c>
      <c r="D185" s="118"/>
      <c r="E185" s="49"/>
      <c r="F185" s="50"/>
      <c r="H185" s="121"/>
      <c r="I185" s="132"/>
      <c r="J185" s="132"/>
      <c r="K185" s="121"/>
      <c r="L185" s="123"/>
      <c r="M185"/>
      <c r="N185"/>
      <c r="O185"/>
      <c r="P185"/>
      <c r="Q185"/>
      <c r="R185"/>
      <c r="S185"/>
      <c r="T185"/>
      <c r="U185"/>
      <c r="V185"/>
    </row>
    <row r="186" spans="1:22">
      <c r="A186" s="21"/>
      <c r="B186" s="46"/>
      <c r="C186" s="120" t="s">
        <v>70</v>
      </c>
      <c r="D186" s="48"/>
      <c r="E186" s="49"/>
      <c r="F186" s="50"/>
      <c r="J186"/>
      <c r="K186"/>
      <c r="L186"/>
      <c r="M186"/>
      <c r="N186"/>
      <c r="O186"/>
      <c r="P186"/>
      <c r="Q186"/>
      <c r="R186"/>
      <c r="S186"/>
      <c r="T186"/>
      <c r="U186"/>
      <c r="V186"/>
    </row>
    <row r="187" spans="1:22">
      <c r="A187" s="21"/>
      <c r="B187" s="46"/>
      <c r="C187" s="47"/>
      <c r="D187" s="48"/>
      <c r="E187" s="49"/>
      <c r="F187" s="50"/>
      <c r="J187"/>
      <c r="K187"/>
      <c r="L187"/>
      <c r="M187"/>
      <c r="N187"/>
      <c r="O187"/>
      <c r="P187"/>
      <c r="Q187"/>
      <c r="R187"/>
      <c r="S187"/>
      <c r="T187"/>
      <c r="U187"/>
      <c r="V187"/>
    </row>
    <row r="188" spans="1:22">
      <c r="A188" s="21"/>
      <c r="B188" s="46"/>
      <c r="C188" s="48"/>
      <c r="D188" s="134"/>
      <c r="E188" s="50"/>
      <c r="J188"/>
      <c r="K188"/>
      <c r="L188"/>
      <c r="M188"/>
      <c r="N188"/>
      <c r="O188"/>
      <c r="P188"/>
      <c r="Q188"/>
      <c r="R188"/>
      <c r="S188"/>
      <c r="T188"/>
      <c r="U188"/>
      <c r="V188"/>
    </row>
    <row r="189" spans="1:22">
      <c r="A189" s="206"/>
      <c r="B189" s="206"/>
      <c r="C189" s="206"/>
      <c r="D189" s="206"/>
      <c r="E189" s="206"/>
      <c r="F189" s="206"/>
      <c r="G189" s="206"/>
      <c r="H189" s="206"/>
      <c r="I189" s="206"/>
      <c r="J189"/>
      <c r="K189"/>
      <c r="L189"/>
      <c r="M189"/>
      <c r="N189"/>
      <c r="O189"/>
      <c r="P189"/>
      <c r="Q189"/>
      <c r="R189"/>
      <c r="S189"/>
      <c r="T189"/>
      <c r="U189"/>
      <c r="V189"/>
    </row>
    <row r="190" spans="1:22">
      <c r="J190"/>
      <c r="K190"/>
      <c r="L190"/>
      <c r="M190"/>
      <c r="N190"/>
      <c r="O190"/>
      <c r="P190"/>
      <c r="Q190"/>
      <c r="R190"/>
      <c r="S190"/>
      <c r="T190"/>
      <c r="U190"/>
      <c r="V190"/>
    </row>
    <row r="191" spans="1:22" s="14" customFormat="1">
      <c r="A191" s="203"/>
      <c r="B191" s="207"/>
      <c r="C191" s="207"/>
      <c r="D191" s="207"/>
      <c r="E191" s="207"/>
      <c r="F191" s="207"/>
      <c r="G191" s="207"/>
      <c r="H191" s="207"/>
      <c r="I191" s="207"/>
      <c r="J191"/>
      <c r="K191"/>
      <c r="L191"/>
      <c r="M191"/>
      <c r="N191"/>
      <c r="O191"/>
      <c r="P191"/>
      <c r="Q191"/>
      <c r="R191"/>
      <c r="S191"/>
      <c r="T191"/>
      <c r="U191"/>
      <c r="V191"/>
    </row>
    <row r="192" spans="1:22">
      <c r="A192" s="207"/>
      <c r="B192" s="207"/>
      <c r="C192" s="207"/>
      <c r="D192" s="207"/>
      <c r="E192" s="207"/>
      <c r="F192" s="207"/>
      <c r="G192" s="207"/>
      <c r="H192" s="207"/>
      <c r="I192" s="207"/>
      <c r="J192"/>
      <c r="K192"/>
      <c r="L192"/>
      <c r="M192"/>
      <c r="N192"/>
    </row>
    <row r="193" spans="1:22">
      <c r="J193"/>
      <c r="K193"/>
      <c r="L193"/>
      <c r="M193"/>
      <c r="N193"/>
      <c r="O193" s="14"/>
      <c r="P193" s="14"/>
      <c r="Q193" s="14"/>
      <c r="R193" s="14"/>
      <c r="S193" s="14"/>
      <c r="T193" s="14"/>
      <c r="U193" s="14"/>
      <c r="V193" s="14"/>
    </row>
    <row r="194" spans="1:22">
      <c r="J194"/>
      <c r="K194"/>
      <c r="L194"/>
      <c r="M194"/>
      <c r="N194"/>
    </row>
    <row r="195" spans="1:22">
      <c r="J195"/>
      <c r="K195"/>
      <c r="L195"/>
      <c r="M195"/>
      <c r="N195"/>
    </row>
    <row r="196" spans="1:22">
      <c r="J196"/>
      <c r="K196"/>
      <c r="L196"/>
      <c r="M196"/>
      <c r="N196"/>
    </row>
    <row r="197" spans="1:22">
      <c r="J197"/>
      <c r="K197"/>
      <c r="L197"/>
      <c r="M197"/>
      <c r="N197"/>
    </row>
    <row r="198" spans="1:22">
      <c r="M198"/>
      <c r="N198"/>
    </row>
    <row r="199" spans="1:22">
      <c r="M199"/>
      <c r="N199"/>
    </row>
    <row r="206" spans="1:22">
      <c r="A206" s="12"/>
      <c r="B206" s="12"/>
      <c r="C206" s="12"/>
      <c r="D206" s="12"/>
      <c r="E206" s="12"/>
      <c r="F206" s="12"/>
      <c r="G206" s="12"/>
      <c r="H206" s="12"/>
      <c r="I206" s="12"/>
      <c r="J206" s="12"/>
    </row>
    <row r="208" spans="1:22">
      <c r="A208" s="19"/>
      <c r="B208" s="202"/>
      <c r="C208" s="202"/>
      <c r="K208" s="12"/>
      <c r="L208" s="12"/>
    </row>
    <row r="209" spans="1:14">
      <c r="A209" s="51"/>
      <c r="B209" s="52"/>
      <c r="C209" s="53"/>
    </row>
    <row r="210" spans="1:14">
      <c r="A210" s="51"/>
      <c r="B210" s="54"/>
      <c r="C210" s="55"/>
      <c r="M210" s="12"/>
      <c r="N210" s="12"/>
    </row>
    <row r="211" spans="1:14">
      <c r="A211" s="51"/>
      <c r="B211" s="54"/>
      <c r="C211" s="55"/>
    </row>
    <row r="213" spans="1:14">
      <c r="A213" s="13"/>
    </row>
    <row r="214" spans="1:14">
      <c r="A214" s="13"/>
    </row>
  </sheetData>
  <mergeCells count="19">
    <mergeCell ref="M98:U98"/>
    <mergeCell ref="A3:F3"/>
    <mergeCell ref="A5:I7"/>
    <mergeCell ref="A125:I126"/>
    <mergeCell ref="A98:I99"/>
    <mergeCell ref="A96:I96"/>
    <mergeCell ref="A108:I109"/>
    <mergeCell ref="A9:I12"/>
    <mergeCell ref="D72:D73"/>
    <mergeCell ref="A117:G118"/>
    <mergeCell ref="E72:E73"/>
    <mergeCell ref="G72:G73"/>
    <mergeCell ref="F72:F73"/>
    <mergeCell ref="B208:C208"/>
    <mergeCell ref="A136:I137"/>
    <mergeCell ref="A150:I151"/>
    <mergeCell ref="A146:I146"/>
    <mergeCell ref="A189:I189"/>
    <mergeCell ref="A191:I192"/>
  </mergeCells>
  <phoneticPr fontId="0" type="noConversion"/>
  <printOptions headings="1" gridLines="1"/>
  <pageMargins left="0.75" right="0.5" top="1" bottom="0.75" header="0.5" footer="0.5"/>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Ratios</vt:lpstr>
      <vt:lpstr>Ratios!Print_Area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Ratio Analysis. Mini Case Model</dc:title>
  <dc:subject>Mini Case Sheets</dc:subject>
  <dc:creator>Christopher Buzzard, Bart Kreps, Mike Ehrhardt</dc:creator>
  <cp:lastModifiedBy>caoxi</cp:lastModifiedBy>
  <cp:lastPrinted>2001-11-18T20:47:01Z</cp:lastPrinted>
  <dcterms:created xsi:type="dcterms:W3CDTF">1999-05-21T04:40:53Z</dcterms:created>
  <dcterms:modified xsi:type="dcterms:W3CDTF">2020-01-14T07:46:41Z</dcterms:modified>
</cp:coreProperties>
</file>