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J91" i="1"/>
  <c r="I76"/>
  <c r="I75"/>
  <c r="H75"/>
  <c r="I74"/>
  <c r="H74"/>
  <c r="G74"/>
  <c r="I73"/>
  <c r="H73"/>
  <c r="G73"/>
  <c r="F73"/>
  <c r="I72"/>
  <c r="H72"/>
  <c r="G72"/>
  <c r="F72"/>
  <c r="E72"/>
  <c r="I71"/>
  <c r="H71"/>
  <c r="G71"/>
  <c r="F71"/>
  <c r="E71"/>
  <c r="D71"/>
  <c r="I70"/>
  <c r="H70"/>
  <c r="G70"/>
  <c r="F70"/>
  <c r="E70"/>
  <c r="D70"/>
  <c r="C70"/>
  <c r="I64"/>
  <c r="I65" s="1"/>
  <c r="H64"/>
  <c r="H65" s="1"/>
  <c r="G64"/>
  <c r="G65" s="1"/>
  <c r="F64"/>
  <c r="F65" s="1"/>
  <c r="E64"/>
  <c r="E65" s="1"/>
  <c r="D64"/>
  <c r="D65" s="1"/>
  <c r="C64"/>
  <c r="C65" s="1"/>
  <c r="B64"/>
  <c r="B65" s="1"/>
  <c r="B81" s="1"/>
  <c r="B95" s="1"/>
  <c r="I63"/>
  <c r="I66" s="1"/>
  <c r="H63"/>
  <c r="H66" s="1"/>
  <c r="G63"/>
  <c r="G66" s="1"/>
  <c r="F63"/>
  <c r="F66" s="1"/>
  <c r="E63"/>
  <c r="E66" s="1"/>
  <c r="D63"/>
  <c r="D66" s="1"/>
  <c r="C63"/>
  <c r="C66" s="1"/>
  <c r="B63"/>
  <c r="B66" s="1"/>
  <c r="B105" s="1"/>
  <c r="C83" l="1"/>
  <c r="C97" s="1"/>
  <c r="D83"/>
  <c r="D97" s="1"/>
  <c r="B83"/>
  <c r="B97" s="1"/>
  <c r="E85"/>
  <c r="E99" s="1"/>
  <c r="C85"/>
  <c r="C99" s="1"/>
  <c r="F85"/>
  <c r="F99" s="1"/>
  <c r="D85"/>
  <c r="D99" s="1"/>
  <c r="B85"/>
  <c r="B99" s="1"/>
  <c r="G87"/>
  <c r="G101" s="1"/>
  <c r="E87"/>
  <c r="E101" s="1"/>
  <c r="C87"/>
  <c r="C101" s="1"/>
  <c r="H87"/>
  <c r="H101" s="1"/>
  <c r="F87"/>
  <c r="F101" s="1"/>
  <c r="D87"/>
  <c r="D101" s="1"/>
  <c r="B87"/>
  <c r="B101" s="1"/>
  <c r="C81"/>
  <c r="C95" s="1"/>
  <c r="E81"/>
  <c r="E95" s="1"/>
  <c r="G81"/>
  <c r="G95" s="1"/>
  <c r="I81"/>
  <c r="I95" s="1"/>
  <c r="E82"/>
  <c r="E96" s="1"/>
  <c r="G82"/>
  <c r="G96" s="1"/>
  <c r="I82"/>
  <c r="I96" s="1"/>
  <c r="F83"/>
  <c r="F97" s="1"/>
  <c r="H83"/>
  <c r="H97" s="1"/>
  <c r="F84"/>
  <c r="F98" s="1"/>
  <c r="H84"/>
  <c r="H98" s="1"/>
  <c r="G85"/>
  <c r="G99" s="1"/>
  <c r="I85"/>
  <c r="I99" s="1"/>
  <c r="C82"/>
  <c r="C96" s="1"/>
  <c r="B82"/>
  <c r="B96" s="1"/>
  <c r="E84"/>
  <c r="E98" s="1"/>
  <c r="C84"/>
  <c r="C98" s="1"/>
  <c r="D84"/>
  <c r="D98" s="1"/>
  <c r="B84"/>
  <c r="B98" s="1"/>
  <c r="I86"/>
  <c r="I100" s="1"/>
  <c r="G86"/>
  <c r="G100" s="1"/>
  <c r="E86"/>
  <c r="E100" s="1"/>
  <c r="C86"/>
  <c r="C100" s="1"/>
  <c r="F86"/>
  <c r="F100" s="1"/>
  <c r="D86"/>
  <c r="D100" s="1"/>
  <c r="B86"/>
  <c r="B100" s="1"/>
  <c r="I88"/>
  <c r="I102" s="1"/>
  <c r="G88"/>
  <c r="G102" s="1"/>
  <c r="E88"/>
  <c r="E102" s="1"/>
  <c r="C88"/>
  <c r="C102" s="1"/>
  <c r="H88"/>
  <c r="H102" s="1"/>
  <c r="F88"/>
  <c r="F102" s="1"/>
  <c r="D88"/>
  <c r="D102" s="1"/>
  <c r="B88"/>
  <c r="B102" s="1"/>
  <c r="D81"/>
  <c r="D95" s="1"/>
  <c r="B104" s="1"/>
  <c r="F81"/>
  <c r="F95" s="1"/>
  <c r="H81"/>
  <c r="H95" s="1"/>
  <c r="D82"/>
  <c r="D96" s="1"/>
  <c r="F82"/>
  <c r="F96" s="1"/>
  <c r="H82"/>
  <c r="H96" s="1"/>
  <c r="E83"/>
  <c r="E97" s="1"/>
  <c r="G83"/>
  <c r="G97" s="1"/>
  <c r="I83"/>
  <c r="I97" s="1"/>
  <c r="G84"/>
  <c r="G98" s="1"/>
  <c r="I84"/>
  <c r="I98" s="1"/>
  <c r="H85"/>
  <c r="H99" s="1"/>
  <c r="H86"/>
  <c r="H100" s="1"/>
  <c r="I87"/>
  <c r="I101" s="1"/>
</calcChain>
</file>

<file path=xl/sharedStrings.xml><?xml version="1.0" encoding="utf-8"?>
<sst xmlns="http://schemas.openxmlformats.org/spreadsheetml/2006/main" count="80" uniqueCount="21">
  <si>
    <t>Date</t>
  </si>
  <si>
    <t>return_wmt</t>
  </si>
  <si>
    <t>return_hd</t>
  </si>
  <si>
    <t>return_C</t>
  </si>
  <si>
    <t>return_luv</t>
  </si>
  <si>
    <t>return_txn</t>
  </si>
  <si>
    <t>return_jnj</t>
  </si>
  <si>
    <t>return_ibm</t>
  </si>
  <si>
    <t>return_ba</t>
  </si>
  <si>
    <t>monthly_mean</t>
  </si>
  <si>
    <t>monthly_sd</t>
  </si>
  <si>
    <t>annual_std</t>
  </si>
  <si>
    <t>annual_mean</t>
  </si>
  <si>
    <t>Correlation</t>
  </si>
  <si>
    <t xml:space="preserve"> </t>
  </si>
  <si>
    <t>Covarience</t>
  </si>
  <si>
    <t>weight</t>
  </si>
  <si>
    <t>sum</t>
  </si>
  <si>
    <t>Bordered matrix</t>
  </si>
  <si>
    <t>std</t>
  </si>
  <si>
    <t>mean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</si>
</sst>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000_);_(* \(#,##0.00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.1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/>
    <xf numFmtId="14" fontId="0" fillId="0" borderId="1" xfId="0" applyNumberFormat="1" applyBorder="1"/>
    <xf numFmtId="10" fontId="0" fillId="0" borderId="1" xfId="2" applyNumberFormat="1" applyFont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164" fontId="0" fillId="0" borderId="1" xfId="1" applyNumberFormat="1" applyFont="1" applyFill="1" applyBorder="1"/>
    <xf numFmtId="0" fontId="2" fillId="2" borderId="0" xfId="0" applyFont="1" applyFill="1" applyBorder="1"/>
    <xf numFmtId="0" fontId="2" fillId="2" borderId="2" xfId="0" applyFont="1" applyFill="1" applyBorder="1"/>
    <xf numFmtId="43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'[1]maggie''s demo'!$E$104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xVal>
            <c:numRef>
              <c:f>'[1]maggie''s demo'!$D$105:$D$127</c:f>
              <c:numCache>
                <c:formatCode>General</c:formatCode>
                <c:ptCount val="23"/>
                <c:pt idx="0">
                  <c:v>0.12027059687035124</c:v>
                </c:pt>
                <c:pt idx="1">
                  <c:v>0.12533414459369804</c:v>
                </c:pt>
                <c:pt idx="2">
                  <c:v>0.13150933773335757</c:v>
                </c:pt>
                <c:pt idx="3">
                  <c:v>0.13871388838327273</c:v>
                </c:pt>
                <c:pt idx="4">
                  <c:v>0.14679565233266317</c:v>
                </c:pt>
                <c:pt idx="5">
                  <c:v>0.15561831343202415</c:v>
                </c:pt>
                <c:pt idx="6">
                  <c:v>0.16523811151600176</c:v>
                </c:pt>
                <c:pt idx="7">
                  <c:v>0.17571082198849222</c:v>
                </c:pt>
                <c:pt idx="8">
                  <c:v>0.21615332885901853</c:v>
                </c:pt>
                <c:pt idx="9">
                  <c:v>0.10159217615437241</c:v>
                </c:pt>
                <c:pt idx="10">
                  <c:v>0.10441452047692119</c:v>
                </c:pt>
                <c:pt idx="11">
                  <c:v>0.10773832149716342</c:v>
                </c:pt>
                <c:pt idx="12">
                  <c:v>0.11151843459380616</c:v>
                </c:pt>
                <c:pt idx="13">
                  <c:v>0.11571006669785867</c:v>
                </c:pt>
                <c:pt idx="14">
                  <c:v>9.7117074742732221E-2</c:v>
                </c:pt>
                <c:pt idx="15">
                  <c:v>9.6524001648109869E-2</c:v>
                </c:pt>
                <c:pt idx="16">
                  <c:v>9.6705547233629743E-2</c:v>
                </c:pt>
                <c:pt idx="17">
                  <c:v>9.7644857320254921E-2</c:v>
                </c:pt>
                <c:pt idx="18">
                  <c:v>9.9313856334238337E-2</c:v>
                </c:pt>
                <c:pt idx="19">
                  <c:v>0.11917442703119883</c:v>
                </c:pt>
                <c:pt idx="20">
                  <c:v>0.13033751910840535</c:v>
                </c:pt>
                <c:pt idx="21">
                  <c:v>0.10348011523561733</c:v>
                </c:pt>
                <c:pt idx="22">
                  <c:v>0.10877101294016024</c:v>
                </c:pt>
              </c:numCache>
            </c:numRef>
          </c:xVal>
          <c:yVal>
            <c:numRef>
              <c:f>'[1]maggie''s demo'!$E$105:$E$127</c:f>
              <c:numCache>
                <c:formatCode>General</c:formatCode>
                <c:ptCount val="23"/>
                <c:pt idx="0">
                  <c:v>0.2</c:v>
                </c:pt>
                <c:pt idx="1">
                  <c:v>0.22</c:v>
                </c:pt>
                <c:pt idx="2">
                  <c:v>0.24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0.3</c:v>
                </c:pt>
                <c:pt idx="6">
                  <c:v>0.32</c:v>
                </c:pt>
                <c:pt idx="7">
                  <c:v>0.34</c:v>
                </c:pt>
                <c:pt idx="8">
                  <c:v>0.36</c:v>
                </c:pt>
                <c:pt idx="9">
                  <c:v>0.1</c:v>
                </c:pt>
                <c:pt idx="10">
                  <c:v>0.12</c:v>
                </c:pt>
                <c:pt idx="11">
                  <c:v>0.14000000000000001</c:v>
                </c:pt>
                <c:pt idx="12">
                  <c:v>0.16</c:v>
                </c:pt>
                <c:pt idx="13">
                  <c:v>0.18</c:v>
                </c:pt>
                <c:pt idx="14">
                  <c:v>0</c:v>
                </c:pt>
                <c:pt idx="15">
                  <c:v>0.02</c:v>
                </c:pt>
                <c:pt idx="16">
                  <c:v>0.04</c:v>
                </c:pt>
                <c:pt idx="17">
                  <c:v>0.06</c:v>
                </c:pt>
                <c:pt idx="18">
                  <c:v>0.08</c:v>
                </c:pt>
                <c:pt idx="19">
                  <c:v>-0.1</c:v>
                </c:pt>
                <c:pt idx="20">
                  <c:v>-0.12</c:v>
                </c:pt>
                <c:pt idx="21">
                  <c:v>-0.05</c:v>
                </c:pt>
                <c:pt idx="22">
                  <c:v>-7.0000000000000007E-2</c:v>
                </c:pt>
              </c:numCache>
            </c:numRef>
          </c:yVal>
        </c:ser>
        <c:axId val="152259584"/>
        <c:axId val="152269568"/>
      </c:scatterChart>
      <c:valAx>
        <c:axId val="152259584"/>
        <c:scaling>
          <c:orientation val="minMax"/>
        </c:scaling>
        <c:axPos val="b"/>
        <c:numFmt formatCode="General" sourceLinked="1"/>
        <c:tickLblPos val="nextTo"/>
        <c:crossAx val="152269568"/>
        <c:crosses val="autoZero"/>
        <c:crossBetween val="midCat"/>
      </c:valAx>
      <c:valAx>
        <c:axId val="152269568"/>
        <c:scaling>
          <c:orientation val="minMax"/>
        </c:scaling>
        <c:axPos val="l"/>
        <c:majorGridlines/>
        <c:numFmt formatCode="General" sourceLinked="1"/>
        <c:tickLblPos val="nextTo"/>
        <c:crossAx val="1522595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104</xdr:row>
      <xdr:rowOff>66675</xdr:rowOff>
    </xdr:from>
    <xdr:to>
      <xdr:col>11</xdr:col>
      <xdr:colOff>266700</xdr:colOff>
      <xdr:row>118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a/Desktop/Efficent%20Frontier%20Project%20-%20Hitchcock2%20mi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WMT"/>
      <sheetName val="HD"/>
      <sheetName val="C"/>
      <sheetName val="LUV"/>
      <sheetName val="TXN"/>
      <sheetName val="JNJ"/>
      <sheetName val="IBM"/>
      <sheetName val="BA"/>
      <sheetName val="maggie's de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4">
          <cell r="E104" t="str">
            <v>mean</v>
          </cell>
        </row>
        <row r="105">
          <cell r="D105">
            <v>0.12027059687035124</v>
          </cell>
          <cell r="E105">
            <v>0.2</v>
          </cell>
        </row>
        <row r="106">
          <cell r="D106">
            <v>0.12533414459369804</v>
          </cell>
          <cell r="E106">
            <v>0.22</v>
          </cell>
        </row>
        <row r="107">
          <cell r="D107">
            <v>0.13150933773335757</v>
          </cell>
          <cell r="E107">
            <v>0.24</v>
          </cell>
        </row>
        <row r="108">
          <cell r="D108">
            <v>0.13871388838327273</v>
          </cell>
          <cell r="E108">
            <v>0.26</v>
          </cell>
        </row>
        <row r="109">
          <cell r="D109">
            <v>0.14679565233266317</v>
          </cell>
          <cell r="E109">
            <v>0.28000000000000003</v>
          </cell>
        </row>
        <row r="110">
          <cell r="D110">
            <v>0.15561831343202415</v>
          </cell>
          <cell r="E110">
            <v>0.3</v>
          </cell>
        </row>
        <row r="111">
          <cell r="D111">
            <v>0.16523811151600176</v>
          </cell>
          <cell r="E111">
            <v>0.32</v>
          </cell>
        </row>
        <row r="112">
          <cell r="D112">
            <v>0.17571082198849222</v>
          </cell>
          <cell r="E112">
            <v>0.34</v>
          </cell>
        </row>
        <row r="113">
          <cell r="D113">
            <v>0.21615332885901853</v>
          </cell>
          <cell r="E113">
            <v>0.36</v>
          </cell>
        </row>
        <row r="114">
          <cell r="D114">
            <v>0.10159217615437241</v>
          </cell>
          <cell r="E114">
            <v>0.1</v>
          </cell>
        </row>
        <row r="115">
          <cell r="D115">
            <v>0.10441452047692119</v>
          </cell>
          <cell r="E115">
            <v>0.12</v>
          </cell>
        </row>
        <row r="116">
          <cell r="D116">
            <v>0.10773832149716342</v>
          </cell>
          <cell r="E116">
            <v>0.14000000000000001</v>
          </cell>
        </row>
        <row r="117">
          <cell r="D117">
            <v>0.11151843459380616</v>
          </cell>
          <cell r="E117">
            <v>0.16</v>
          </cell>
        </row>
        <row r="118">
          <cell r="D118">
            <v>0.11571006669785867</v>
          </cell>
          <cell r="E118">
            <v>0.18</v>
          </cell>
        </row>
        <row r="119">
          <cell r="D119">
            <v>9.7117074742732221E-2</v>
          </cell>
          <cell r="E119">
            <v>0</v>
          </cell>
        </row>
        <row r="120">
          <cell r="D120">
            <v>9.6524001648109869E-2</v>
          </cell>
          <cell r="E120">
            <v>0.02</v>
          </cell>
        </row>
        <row r="121">
          <cell r="D121">
            <v>9.6705547233629743E-2</v>
          </cell>
          <cell r="E121">
            <v>0.04</v>
          </cell>
        </row>
        <row r="122">
          <cell r="D122">
            <v>9.7644857320254921E-2</v>
          </cell>
          <cell r="E122">
            <v>0.06</v>
          </cell>
        </row>
        <row r="123">
          <cell r="D123">
            <v>9.9313856334238337E-2</v>
          </cell>
          <cell r="E123">
            <v>0.08</v>
          </cell>
        </row>
        <row r="124">
          <cell r="D124">
            <v>0.11917442703119883</v>
          </cell>
          <cell r="E124">
            <v>-0.1</v>
          </cell>
        </row>
        <row r="125">
          <cell r="D125">
            <v>0.13033751910840535</v>
          </cell>
          <cell r="E125">
            <v>-0.12</v>
          </cell>
        </row>
        <row r="126">
          <cell r="D126">
            <v>0.10348011523561733</v>
          </cell>
          <cell r="E126">
            <v>-0.05</v>
          </cell>
        </row>
        <row r="127">
          <cell r="D127">
            <v>0.10877101294016024</v>
          </cell>
          <cell r="E127">
            <v>-7.0000000000000007E-2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topLeftCell="A5" workbookViewId="0">
      <selection activeCell="P7" sqref="P7"/>
    </sheetView>
  </sheetViews>
  <sheetFormatPr defaultRowHeight="15"/>
  <cols>
    <col min="1" max="1" width="18.42578125" customWidth="1"/>
    <col min="2" max="9" width="12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2">
        <v>40119</v>
      </c>
      <c r="B2" s="3"/>
      <c r="C2" s="3"/>
      <c r="D2" s="3"/>
      <c r="E2" s="3"/>
      <c r="F2" s="3"/>
      <c r="G2" s="3"/>
      <c r="H2" s="3"/>
      <c r="I2" s="3"/>
    </row>
    <row r="3" spans="1:9">
      <c r="A3" s="2">
        <v>40148</v>
      </c>
      <c r="B3" s="3">
        <v>-1.5094339622641634E-2</v>
      </c>
      <c r="C3" s="3">
        <v>6.5800502933780397E-2</v>
      </c>
      <c r="D3" s="3">
        <v>-0.19467513434294087</v>
      </c>
      <c r="E3" s="3">
        <v>0.24303232998885169</v>
      </c>
      <c r="F3" s="3">
        <v>3.0370701205895474E-2</v>
      </c>
      <c r="G3" s="3">
        <v>-1.1096482979123629E-2</v>
      </c>
      <c r="H3" s="3">
        <v>3.5955450320091155E-2</v>
      </c>
      <c r="I3" s="3">
        <v>3.275156216332694E-2</v>
      </c>
    </row>
    <row r="4" spans="1:9">
      <c r="A4" s="2">
        <v>40182</v>
      </c>
      <c r="B4" s="3">
        <v>-4.2571306939114564E-4</v>
      </c>
      <c r="C4" s="3">
        <v>-3.1458906802988622E-2</v>
      </c>
      <c r="D4" s="3">
        <v>3.0330603579011655E-3</v>
      </c>
      <c r="E4" s="3">
        <v>-8.9686098654708207E-3</v>
      </c>
      <c r="F4" s="3">
        <v>-0.13220632856523626</v>
      </c>
      <c r="G4" s="3">
        <v>-2.6816279954355204E-2</v>
      </c>
      <c r="H4" s="3">
        <v>-6.5013121137729557E-2</v>
      </c>
      <c r="I4" s="3">
        <v>0.11954934279157098</v>
      </c>
    </row>
    <row r="5" spans="1:9">
      <c r="A5" s="2">
        <v>40210</v>
      </c>
      <c r="B5" s="3">
        <v>1.1925042589437867E-2</v>
      </c>
      <c r="C5" s="3">
        <v>0.11368250101502236</v>
      </c>
      <c r="D5" s="3">
        <v>2.4191109767160483E-2</v>
      </c>
      <c r="E5" s="3">
        <v>0.11040723981900441</v>
      </c>
      <c r="F5" s="3">
        <v>8.3416583416583506E-2</v>
      </c>
      <c r="G5" s="3">
        <v>-4.1528239202657809E-2</v>
      </c>
      <c r="H5" s="3">
        <v>4.3639655952919812E-2</v>
      </c>
      <c r="I5" s="3">
        <v>4.9385016772269953E-2</v>
      </c>
    </row>
    <row r="6" spans="1:9">
      <c r="A6" s="2">
        <v>40238</v>
      </c>
      <c r="B6" s="3">
        <v>3.4090909090909033E-2</v>
      </c>
      <c r="C6" s="3">
        <v>4.4476850164053915E-2</v>
      </c>
      <c r="D6" s="3">
        <v>0.19102450546206101</v>
      </c>
      <c r="E6" s="3">
        <v>5.1344743276283682E-2</v>
      </c>
      <c r="F6" s="3">
        <v>3.6883356385430284E-3</v>
      </c>
      <c r="G6" s="3">
        <v>4.5264552961565882E-2</v>
      </c>
      <c r="H6" s="3">
        <v>8.5885312743993157E-3</v>
      </c>
      <c r="I6" s="3">
        <v>0.14952939087195882</v>
      </c>
    </row>
    <row r="7" spans="1:9">
      <c r="A7" s="2">
        <v>40269</v>
      </c>
      <c r="B7" s="3">
        <v>-3.5205535205535286E-2</v>
      </c>
      <c r="C7" s="3">
        <v>8.9005235602094265E-2</v>
      </c>
      <c r="D7" s="3">
        <v>7.9077838373822443E-2</v>
      </c>
      <c r="E7" s="3">
        <v>-3.1007751937985211E-3</v>
      </c>
      <c r="F7" s="3">
        <v>6.7983463481855785E-2</v>
      </c>
      <c r="G7" s="3">
        <v>-3.0235053155174038E-2</v>
      </c>
      <c r="H7" s="3">
        <v>5.8489592293135438E-3</v>
      </c>
      <c r="I7" s="3">
        <v>-2.4718059632320528E-3</v>
      </c>
    </row>
    <row r="8" spans="1:9">
      <c r="A8" s="2">
        <v>40301</v>
      </c>
      <c r="B8" s="3">
        <v>-5.1887787386627165E-2</v>
      </c>
      <c r="C8" s="3">
        <v>-3.8782051282051311E-2</v>
      </c>
      <c r="D8" s="3">
        <v>-9.3958189754192581E-2</v>
      </c>
      <c r="E8" s="3">
        <v>-5.5987558320373165E-2</v>
      </c>
      <c r="F8" s="3">
        <v>-6.1075268817204376E-2</v>
      </c>
      <c r="G8" s="3">
        <v>-8.548727748164623E-3</v>
      </c>
      <c r="H8" s="3">
        <v>-2.4029416794937596E-2</v>
      </c>
      <c r="I8" s="3">
        <v>-0.10871921945175773</v>
      </c>
    </row>
    <row r="9" spans="1:9">
      <c r="A9" s="2">
        <v>40330</v>
      </c>
      <c r="B9" s="3">
        <v>-4.938820912124596E-2</v>
      </c>
      <c r="C9" s="3">
        <v>-0.16505501833944647</v>
      </c>
      <c r="D9" s="3">
        <v>-5.045638945233253E-2</v>
      </c>
      <c r="E9" s="3">
        <v>-0.10708401976935755</v>
      </c>
      <c r="F9" s="3">
        <v>-4.6724690792487387E-2</v>
      </c>
      <c r="G9" s="3">
        <v>-3.0229255427064353E-2</v>
      </c>
      <c r="H9" s="3">
        <v>-1.4194339787961013E-2</v>
      </c>
      <c r="I9" s="3">
        <v>-2.2241529105125876E-2</v>
      </c>
    </row>
    <row r="10" spans="1:9">
      <c r="A10" s="2">
        <v>40360</v>
      </c>
      <c r="B10" s="3">
        <v>6.5059677041890973E-2</v>
      </c>
      <c r="C10" s="3">
        <v>1.5575079872204496E-2</v>
      </c>
      <c r="D10" s="3">
        <v>9.0520694259012019E-2</v>
      </c>
      <c r="E10" s="3">
        <v>8.4870848708487073E-2</v>
      </c>
      <c r="F10" s="3">
        <v>6.5353195579048687E-2</v>
      </c>
      <c r="G10" s="3">
        <v>-6.2238493723849257E-2</v>
      </c>
      <c r="H10" s="3">
        <v>3.981868278375246E-2</v>
      </c>
      <c r="I10" s="3">
        <v>8.5836147147680786E-2</v>
      </c>
    </row>
    <row r="11" spans="1:9">
      <c r="A11" s="2">
        <v>40392</v>
      </c>
      <c r="B11" s="3">
        <v>-1.4941771039332009E-2</v>
      </c>
      <c r="C11" s="3">
        <v>-1.6122689736531661E-2</v>
      </c>
      <c r="D11" s="3">
        <v>-9.5249755142017639E-2</v>
      </c>
      <c r="E11" s="3">
        <v>-8.2482993197278962E-2</v>
      </c>
      <c r="F11" s="3">
        <v>-6.7658998646820026E-2</v>
      </c>
      <c r="G11" s="3">
        <v>-4.651422197434469E-2</v>
      </c>
      <c r="H11" s="3">
        <v>-3.6242413881528296E-2</v>
      </c>
      <c r="I11" s="3">
        <v>-9.7381342062193177E-2</v>
      </c>
    </row>
    <row r="12" spans="1:9">
      <c r="A12" s="2">
        <v>40422</v>
      </c>
      <c r="B12" s="3">
        <v>6.736560339058674E-2</v>
      </c>
      <c r="C12" s="3">
        <v>0.13908872901678659</v>
      </c>
      <c r="D12" s="3">
        <v>5.3856562922868598E-2</v>
      </c>
      <c r="E12" s="3">
        <v>0.1825764596848935</v>
      </c>
      <c r="F12" s="3">
        <v>0.17900338655055631</v>
      </c>
      <c r="G12" s="3">
        <v>3.5329901731399112E-2</v>
      </c>
      <c r="H12" s="3">
        <v>8.9401330376940119E-2</v>
      </c>
      <c r="I12" s="3">
        <v>8.8485947416137856E-2</v>
      </c>
    </row>
    <row r="13" spans="1:9">
      <c r="A13" s="2">
        <v>40452</v>
      </c>
      <c r="B13" s="3">
        <v>1.2330198537095011E-2</v>
      </c>
      <c r="C13" s="3">
        <v>-2.4912280701754417E-2</v>
      </c>
      <c r="D13" s="3">
        <v>6.6512583461736094E-2</v>
      </c>
      <c r="E13" s="3">
        <v>5.329153605015672E-2</v>
      </c>
      <c r="F13" s="3">
        <v>9.4378334017234333E-2</v>
      </c>
      <c r="G13" s="3">
        <v>3.3559322033898289E-2</v>
      </c>
      <c r="H13" s="3">
        <v>7.0503948546772055E-2</v>
      </c>
      <c r="I13" s="3">
        <v>6.1635848742295447E-2</v>
      </c>
    </row>
    <row r="14" spans="1:9">
      <c r="A14" s="2">
        <v>40483</v>
      </c>
      <c r="B14" s="3">
        <v>-1.6515276630883215E-3</v>
      </c>
      <c r="C14" s="3">
        <v>-1.4753508456279242E-2</v>
      </c>
      <c r="D14" s="3">
        <v>7.2236937153863992E-3</v>
      </c>
      <c r="E14" s="3">
        <v>-3.1994047619047603E-2</v>
      </c>
      <c r="F14" s="3">
        <v>7.5365579302587096E-2</v>
      </c>
      <c r="G14" s="3">
        <v>-2.8533945555919968E-2</v>
      </c>
      <c r="H14" s="3">
        <v>-1.0495094684006353E-2</v>
      </c>
      <c r="I14" s="3">
        <v>-9.1793503844343233E-2</v>
      </c>
    </row>
    <row r="15" spans="1:9">
      <c r="A15" s="2">
        <v>40513</v>
      </c>
      <c r="B15" s="3">
        <v>2.6881720430108058E-3</v>
      </c>
      <c r="C15" s="3">
        <v>0.16070124178232295</v>
      </c>
      <c r="D15" s="3">
        <v>0.1262251972268707</v>
      </c>
      <c r="E15" s="3">
        <v>-2.5365103766333594E-2</v>
      </c>
      <c r="F15" s="3">
        <v>2.1966527196652687E-2</v>
      </c>
      <c r="G15" s="3">
        <v>-6.3920774251631701E-2</v>
      </c>
      <c r="H15" s="3">
        <v>3.7429867035585089E-2</v>
      </c>
      <c r="I15" s="3">
        <v>2.3324118866620495E-2</v>
      </c>
    </row>
    <row r="16" spans="1:9">
      <c r="A16" s="2">
        <v>40546</v>
      </c>
      <c r="B16" s="3">
        <v>3.9595792946999268E-2</v>
      </c>
      <c r="C16" s="3">
        <v>4.8772813089993615E-2</v>
      </c>
      <c r="D16" s="3">
        <v>1.910422415623007E-2</v>
      </c>
      <c r="E16" s="3">
        <v>-8.6750788643533097E-2</v>
      </c>
      <c r="F16" s="3">
        <v>4.7424087342204047E-2</v>
      </c>
      <c r="G16" s="3">
        <v>-3.1257513825439418E-3</v>
      </c>
      <c r="H16" s="3">
        <v>0.10386723959105061</v>
      </c>
      <c r="I16" s="3">
        <v>6.4663177443863004E-2</v>
      </c>
    </row>
    <row r="17" spans="1:9">
      <c r="A17" s="2">
        <v>40575</v>
      </c>
      <c r="B17" s="3">
        <v>-7.3001388613370369E-2</v>
      </c>
      <c r="C17" s="3">
        <v>1.9201920192019221E-2</v>
      </c>
      <c r="D17" s="3">
        <v>-2.9160591543428423E-2</v>
      </c>
      <c r="E17" s="3">
        <v>-1.7271157167529857E-3</v>
      </c>
      <c r="F17" s="3">
        <v>5.0162866449511491E-2</v>
      </c>
      <c r="G17" s="3">
        <v>7.3926676314519962E-2</v>
      </c>
      <c r="H17" s="3">
        <v>3.2214765100670455E-3</v>
      </c>
      <c r="I17" s="3">
        <v>4.2499207104344947E-2</v>
      </c>
    </row>
    <row r="18" spans="1:9">
      <c r="A18" s="2">
        <v>40603</v>
      </c>
      <c r="B18" s="3">
        <v>8.5598116841430708E-3</v>
      </c>
      <c r="C18" s="3">
        <v>-4.4156608772445861E-3</v>
      </c>
      <c r="D18" s="3">
        <v>-5.5567474790817341E-2</v>
      </c>
      <c r="E18" s="3">
        <v>6.7474048442906512E-2</v>
      </c>
      <c r="F18" s="3">
        <v>-2.9466501240694876E-2</v>
      </c>
      <c r="G18" s="3">
        <v>-8.1751824817518262E-2</v>
      </c>
      <c r="H18" s="3">
        <v>7.3588439925075114E-3</v>
      </c>
      <c r="I18" s="3">
        <v>2.6620018253726806E-2</v>
      </c>
    </row>
    <row r="19" spans="1:9">
      <c r="A19" s="2">
        <v>40634</v>
      </c>
      <c r="B19" s="3">
        <v>5.6227455972841046E-2</v>
      </c>
      <c r="C19" s="3">
        <v>2.3654642223535863E-3</v>
      </c>
      <c r="D19" s="3">
        <v>3.8618809631985364E-2</v>
      </c>
      <c r="E19" s="3">
        <v>-6.9692058346839503E-2</v>
      </c>
      <c r="F19" s="3">
        <v>3.1639501438159218E-2</v>
      </c>
      <c r="G19" s="3">
        <v>-1.9567078390607735E-2</v>
      </c>
      <c r="H19" s="3">
        <v>4.6022048080754267E-2</v>
      </c>
      <c r="I19" s="3">
        <v>7.912283301229818E-2</v>
      </c>
    </row>
    <row r="20" spans="1:9">
      <c r="A20" s="2">
        <v>40665</v>
      </c>
      <c r="B20" s="3">
        <v>1.1048613901165068E-2</v>
      </c>
      <c r="C20" s="3">
        <v>-2.3303834808259562E-2</v>
      </c>
      <c r="D20" s="3">
        <v>-0.1032370953630796</v>
      </c>
      <c r="E20" s="3">
        <v>6.9686411149825845E-3</v>
      </c>
      <c r="F20" s="3">
        <v>-6.1957868649319342E-3</v>
      </c>
      <c r="G20" s="3">
        <v>4.9893975302481158E-3</v>
      </c>
      <c r="H20" s="3">
        <v>-5.2695066979873287E-3</v>
      </c>
      <c r="I20" s="3">
        <v>-1.6751338734038154E-2</v>
      </c>
    </row>
    <row r="21" spans="1:9">
      <c r="A21" s="2">
        <v>40695</v>
      </c>
      <c r="B21" s="3">
        <v>-3.7750844426783205E-2</v>
      </c>
      <c r="C21" s="3">
        <v>5.7384475989126467E-3</v>
      </c>
      <c r="D21" s="3">
        <v>1.1951219512195171E-2</v>
      </c>
      <c r="E21" s="3">
        <v>-3.3737024221453332E-2</v>
      </c>
      <c r="F21" s="3">
        <v>-7.0137157107231923E-2</v>
      </c>
      <c r="G21" s="3">
        <v>-4.3440486533449181E-2</v>
      </c>
      <c r="H21" s="3">
        <v>1.5509318355884649E-2</v>
      </c>
      <c r="I21" s="3">
        <v>-5.2646278452730011E-2</v>
      </c>
    </row>
    <row r="22" spans="1:9">
      <c r="A22" s="2">
        <v>40725</v>
      </c>
      <c r="B22" s="3">
        <v>-8.0528597976460992E-3</v>
      </c>
      <c r="C22" s="3">
        <v>-3.5435435435435432E-2</v>
      </c>
      <c r="D22" s="3">
        <v>-7.9055194022656081E-2</v>
      </c>
      <c r="E22" s="3">
        <v>-0.12802148612354519</v>
      </c>
      <c r="F22" s="3">
        <v>-8.9842440496144815E-2</v>
      </c>
      <c r="G22" s="3">
        <v>-6.6433112754638521E-2</v>
      </c>
      <c r="H22" s="3">
        <v>6.0084218465212579E-2</v>
      </c>
      <c r="I22" s="3">
        <v>-4.6727594339622668E-2</v>
      </c>
    </row>
    <row r="23" spans="1:9">
      <c r="A23" s="2">
        <v>40756</v>
      </c>
      <c r="B23" s="3">
        <v>1.6444629475437119E-2</v>
      </c>
      <c r="C23" s="3">
        <v>-3.7359900373598876E-2</v>
      </c>
      <c r="D23" s="3">
        <v>-0.19026432870976182</v>
      </c>
      <c r="E23" s="3">
        <v>-0.13449691991786453</v>
      </c>
      <c r="F23" s="3">
        <v>-0.11896869244935532</v>
      </c>
      <c r="G23" s="3">
        <v>-3.655316191799874E-2</v>
      </c>
      <c r="H23" s="3">
        <v>-5.0572123080571539E-2</v>
      </c>
      <c r="I23" s="3">
        <v>-4.4843049327354237E-2</v>
      </c>
    </row>
    <row r="24" spans="1:9">
      <c r="A24" s="2">
        <v>40787</v>
      </c>
      <c r="B24" s="3">
        <v>-2.437026418185537E-2</v>
      </c>
      <c r="C24" s="3">
        <v>-1.5200517464424398E-2</v>
      </c>
      <c r="D24" s="3">
        <v>-0.17485455720749837</v>
      </c>
      <c r="E24" s="3">
        <v>-6.6429418742585955E-2</v>
      </c>
      <c r="F24" s="3">
        <v>1.6722408026755793E-2</v>
      </c>
      <c r="G24" s="3">
        <v>-5.1644547028274645E-2</v>
      </c>
      <c r="H24" s="3">
        <v>1.7234919445485324E-2</v>
      </c>
      <c r="I24" s="3">
        <v>-9.4868058928282442E-2</v>
      </c>
    </row>
    <row r="25" spans="1:9">
      <c r="A25" s="2">
        <v>40819</v>
      </c>
      <c r="B25" s="3">
        <v>9.2989084802686806E-2</v>
      </c>
      <c r="C25" s="3">
        <v>8.8998357963875119E-2</v>
      </c>
      <c r="D25" s="3">
        <v>0.23305914610262432</v>
      </c>
      <c r="E25" s="3">
        <v>6.2261753494282E-2</v>
      </c>
      <c r="F25" s="3">
        <v>0.15953947368421048</v>
      </c>
      <c r="G25" s="3">
        <v>-5.3240036507452744E-3</v>
      </c>
      <c r="H25" s="3">
        <v>5.5801104972375712E-2</v>
      </c>
      <c r="I25" s="3">
        <v>8.7104274727240291E-2</v>
      </c>
    </row>
    <row r="26" spans="1:9">
      <c r="A26" s="2">
        <v>40848</v>
      </c>
      <c r="B26" s="3">
        <v>3.8409832917226813E-2</v>
      </c>
      <c r="C26" s="3">
        <v>0.10434258142340172</v>
      </c>
      <c r="D26" s="3">
        <v>-0.12992376111817025</v>
      </c>
      <c r="E26" s="3">
        <v>-1.9138755980861261E-2</v>
      </c>
      <c r="F26" s="3">
        <v>-2.0567375886524762E-2</v>
      </c>
      <c r="G26" s="3">
        <v>6.7288576234897958E-3</v>
      </c>
      <c r="H26" s="3">
        <v>2.2385022385022352E-2</v>
      </c>
      <c r="I26" s="3">
        <v>5.0839091806515239E-2</v>
      </c>
    </row>
    <row r="27" spans="1:9">
      <c r="A27" s="2">
        <v>40878</v>
      </c>
      <c r="B27" s="3">
        <v>2.089883484372115E-2</v>
      </c>
      <c r="C27" s="3">
        <v>7.1818678317859166E-2</v>
      </c>
      <c r="D27" s="3">
        <v>-4.2351223074114645E-2</v>
      </c>
      <c r="E27" s="3">
        <v>2.1951219512195305E-2</v>
      </c>
      <c r="F27" s="3">
        <v>-3.2947139753801598E-2</v>
      </c>
      <c r="G27" s="3">
        <v>-2.6887437338599364E-2</v>
      </c>
      <c r="H27" s="3">
        <v>-2.1951774340309451E-2</v>
      </c>
      <c r="I27" s="3">
        <v>6.7793956474088077E-2</v>
      </c>
    </row>
    <row r="28" spans="1:9">
      <c r="A28" s="2">
        <v>40911</v>
      </c>
      <c r="B28" s="3">
        <v>2.6811594202898494E-2</v>
      </c>
      <c r="C28" s="3">
        <v>5.5796178343948989E-2</v>
      </c>
      <c r="D28" s="3">
        <v>0.167365611894777</v>
      </c>
      <c r="E28" s="3">
        <v>0.11933174224343675</v>
      </c>
      <c r="F28" s="3">
        <v>0.1183077499064021</v>
      </c>
      <c r="G28" s="3">
        <v>-2.1542304089915743E-2</v>
      </c>
      <c r="H28" s="3">
        <v>4.7447377602046731E-2</v>
      </c>
      <c r="I28" s="3">
        <v>1.1290322580645102E-2</v>
      </c>
    </row>
    <row r="29" spans="1:9">
      <c r="A29" s="2">
        <v>40940</v>
      </c>
      <c r="B29" s="3">
        <v>-3.7226534932956939E-2</v>
      </c>
      <c r="C29" s="3">
        <v>7.1669884169884152E-2</v>
      </c>
      <c r="D29" s="3">
        <v>8.5238406270411363E-2</v>
      </c>
      <c r="E29" s="3">
        <v>-6.1833688699360345E-2</v>
      </c>
      <c r="F29" s="3">
        <v>2.9795781720790109E-2</v>
      </c>
      <c r="G29" s="3">
        <v>1.7230376515634943E-2</v>
      </c>
      <c r="H29" s="3">
        <v>2.542466970134347E-2</v>
      </c>
      <c r="I29" s="3">
        <v>1.6383935044222059E-2</v>
      </c>
    </row>
    <row r="30" spans="1:9">
      <c r="A30" s="2">
        <v>40969</v>
      </c>
      <c r="B30" s="3">
        <v>4.288070368334243E-2</v>
      </c>
      <c r="C30" s="3">
        <v>6.4174735419950502E-2</v>
      </c>
      <c r="D30" s="3">
        <v>9.6900391212759743E-2</v>
      </c>
      <c r="E30" s="3">
        <v>-8.2954545454545503E-2</v>
      </c>
      <c r="F30" s="3">
        <v>7.8023407022106122E-3</v>
      </c>
      <c r="G30" s="3">
        <v>-2.3839397741530679E-2</v>
      </c>
      <c r="H30" s="3">
        <v>6.0578172368990893E-2</v>
      </c>
      <c r="I30" s="3">
        <v>-7.7032810271040241E-3</v>
      </c>
    </row>
    <row r="31" spans="1:9">
      <c r="A31" s="2">
        <v>41001</v>
      </c>
      <c r="B31" s="3">
        <v>-3.7427517132314105E-2</v>
      </c>
      <c r="C31" s="3">
        <v>2.9411764705882366E-2</v>
      </c>
      <c r="D31" s="3">
        <v>-9.6021947873799723E-2</v>
      </c>
      <c r="E31" s="3">
        <v>4.9566294919453713E-3</v>
      </c>
      <c r="F31" s="3">
        <v>-4.4516129032258031E-2</v>
      </c>
      <c r="G31" s="3">
        <v>-7.5996143958868959E-2</v>
      </c>
      <c r="H31" s="3">
        <v>-7.5544893063140715E-3</v>
      </c>
      <c r="I31" s="3">
        <v>3.2633697527314487E-2</v>
      </c>
    </row>
    <row r="32" spans="1:9">
      <c r="A32" s="2">
        <v>41030</v>
      </c>
      <c r="B32" s="3">
        <v>0.12486308871851033</v>
      </c>
      <c r="C32" s="3">
        <v>-4.1726618705035995E-2</v>
      </c>
      <c r="D32" s="3">
        <v>-0.19757207890743553</v>
      </c>
      <c r="E32" s="3">
        <v>9.0012330456226933E-2</v>
      </c>
      <c r="F32" s="3">
        <v>-0.10837272113436869</v>
      </c>
      <c r="G32" s="3">
        <v>3.2689966962267475E-2</v>
      </c>
      <c r="H32" s="3">
        <v>-6.4547652111299758E-2</v>
      </c>
      <c r="I32" s="3">
        <v>-8.826395656410975E-2</v>
      </c>
    </row>
    <row r="33" spans="1:9">
      <c r="A33" s="2">
        <v>41061</v>
      </c>
      <c r="B33" s="3">
        <v>5.9234014930217439E-2</v>
      </c>
      <c r="C33" s="3">
        <v>7.4002574002574067E-2</v>
      </c>
      <c r="D33" s="3">
        <v>3.4039334341906147E-2</v>
      </c>
      <c r="E33" s="3">
        <v>2.2624434389140191E-2</v>
      </c>
      <c r="F33" s="3">
        <v>7.5728890571752855E-3</v>
      </c>
      <c r="G33" s="3">
        <v>1.3301902677218373E-2</v>
      </c>
      <c r="H33" s="3">
        <v>1.3910270508027277E-2</v>
      </c>
      <c r="I33" s="3">
        <v>6.7338524965643784E-2</v>
      </c>
    </row>
    <row r="34" spans="1:9">
      <c r="A34" s="2">
        <v>41092</v>
      </c>
      <c r="B34" s="3">
        <v>6.7565497165619909E-2</v>
      </c>
      <c r="C34" s="3">
        <v>-1.5378470141801541E-2</v>
      </c>
      <c r="D34" s="3">
        <v>-1.0241404535479193E-2</v>
      </c>
      <c r="E34" s="3">
        <v>-3.3185840707963899E-3</v>
      </c>
      <c r="F34" s="3">
        <v>-4.4720030063885675E-2</v>
      </c>
      <c r="G34" s="3">
        <v>-1.3459621136590267E-2</v>
      </c>
      <c r="H34" s="3">
        <v>2.0063987853153548E-3</v>
      </c>
      <c r="I34" s="3">
        <v>-5.293276108726817E-3</v>
      </c>
    </row>
    <row r="35" spans="1:9">
      <c r="A35" s="2">
        <v>41122</v>
      </c>
      <c r="B35" s="3">
        <v>-1.9230769230769277E-2</v>
      </c>
      <c r="C35" s="3">
        <v>9.3306288032454401E-2</v>
      </c>
      <c r="D35" s="3">
        <v>9.5713229859571328E-2</v>
      </c>
      <c r="E35" s="3">
        <v>-2.5527192008879072E-2</v>
      </c>
      <c r="F35" s="3">
        <v>6.6089693154996049E-2</v>
      </c>
      <c r="G35" s="3">
        <v>3.8740104429847394E-3</v>
      </c>
      <c r="H35" s="3">
        <v>-1.5153155103366227E-3</v>
      </c>
      <c r="I35" s="3">
        <v>-2.8189270818351906E-2</v>
      </c>
    </row>
    <row r="36" spans="1:9">
      <c r="A36" s="2">
        <v>41156</v>
      </c>
      <c r="B36" s="3">
        <v>1.6534972197834289E-2</v>
      </c>
      <c r="C36" s="3">
        <v>6.3821892393321061E-2</v>
      </c>
      <c r="D36" s="3">
        <v>0.10118043844856661</v>
      </c>
      <c r="E36" s="3">
        <v>-1.9362186788154892E-2</v>
      </c>
      <c r="F36" s="3">
        <v>-5.0922509225092345E-2</v>
      </c>
      <c r="G36" s="3">
        <v>-4.8657718120805223E-3</v>
      </c>
      <c r="H36" s="3">
        <v>6.4661246612466167E-2</v>
      </c>
      <c r="I36" s="3">
        <v>-2.5159094272606021E-2</v>
      </c>
    </row>
    <row r="37" spans="1:9">
      <c r="A37" s="2">
        <v>41183</v>
      </c>
      <c r="B37" s="3">
        <v>1.6409961134302584E-2</v>
      </c>
      <c r="C37" s="3">
        <v>1.6567840948726816E-2</v>
      </c>
      <c r="D37" s="3">
        <v>0.14272588055130181</v>
      </c>
      <c r="E37" s="3">
        <v>5.8072009291522319E-3</v>
      </c>
      <c r="F37" s="3">
        <v>2.68273716951789E-2</v>
      </c>
      <c r="G37" s="3">
        <v>-1.3151239251391016E-2</v>
      </c>
      <c r="H37" s="3">
        <v>-6.2261365371888297E-2</v>
      </c>
      <c r="I37" s="3">
        <v>1.2145134355548764E-2</v>
      </c>
    </row>
    <row r="38" spans="1:9">
      <c r="A38" s="2">
        <v>41214</v>
      </c>
      <c r="B38" s="3">
        <v>-3.9937685880186848E-2</v>
      </c>
      <c r="C38" s="3">
        <v>6.5019728941499391E-2</v>
      </c>
      <c r="D38" s="3">
        <v>-7.5046904315197102E-2</v>
      </c>
      <c r="E38" s="3">
        <v>8.0831408775981439E-2</v>
      </c>
      <c r="F38" s="3">
        <v>4.8845134418780731E-2</v>
      </c>
      <c r="G38" s="3">
        <v>-1.4351614556637679E-2</v>
      </c>
      <c r="H38" s="3">
        <v>-1.8675352877307264E-2</v>
      </c>
      <c r="I38" s="3">
        <v>6.0896955152242423E-2</v>
      </c>
    </row>
    <row r="39" spans="1:9">
      <c r="A39" s="2">
        <v>41246</v>
      </c>
      <c r="B39" s="3">
        <v>-4.7352116831391171E-2</v>
      </c>
      <c r="C39" s="3">
        <v>-4.9452319587628871E-2</v>
      </c>
      <c r="D39" s="3">
        <v>0.14430599826137364</v>
      </c>
      <c r="E39" s="3">
        <v>7.4786324786324909E-2</v>
      </c>
      <c r="F39" s="3">
        <v>4.83754512635379E-2</v>
      </c>
      <c r="G39" s="3">
        <v>-1.0747096550528645E-2</v>
      </c>
      <c r="H39" s="3">
        <v>7.8003983182119751E-3</v>
      </c>
      <c r="I39" s="3">
        <v>1.4562420472218311E-2</v>
      </c>
    </row>
    <row r="40" spans="1:9">
      <c r="A40" s="2">
        <v>41276</v>
      </c>
      <c r="B40" s="3">
        <v>2.5240012387736072E-2</v>
      </c>
      <c r="C40" s="3">
        <v>8.1850533807829279E-2</v>
      </c>
      <c r="D40" s="3">
        <v>6.5839453026082587E-2</v>
      </c>
      <c r="E40" s="3">
        <v>9.5427435387673856E-2</v>
      </c>
      <c r="F40" s="3">
        <v>7.7823691460055147E-2</v>
      </c>
      <c r="G40" s="3">
        <v>3.3117224461188026E-2</v>
      </c>
      <c r="H40" s="3">
        <v>6.0163583465993348E-2</v>
      </c>
      <c r="I40" s="3">
        <v>-1.9788182831661116E-2</v>
      </c>
    </row>
    <row r="41" spans="1:9">
      <c r="A41" s="2">
        <v>41306</v>
      </c>
      <c r="B41" s="3">
        <v>1.178069777979159E-2</v>
      </c>
      <c r="C41" s="3">
        <v>2.3652882205513641E-2</v>
      </c>
      <c r="D41" s="3">
        <v>-4.5141363744358471E-3</v>
      </c>
      <c r="E41" s="3">
        <v>4.3557168784029078E-2</v>
      </c>
      <c r="F41" s="3">
        <v>4.0575079872204461E-2</v>
      </c>
      <c r="G41" s="3">
        <v>-2.4084124830393516E-2</v>
      </c>
      <c r="H41" s="3">
        <v>-6.8865530989488119E-3</v>
      </c>
      <c r="I41" s="3">
        <v>4.7767984077338628E-2</v>
      </c>
    </row>
    <row r="42" spans="1:9">
      <c r="A42" s="2">
        <v>41334</v>
      </c>
      <c r="B42" s="3">
        <v>6.4039408866995176E-2</v>
      </c>
      <c r="C42" s="3">
        <v>2.4330527926549404E-2</v>
      </c>
      <c r="D42" s="3">
        <v>5.4176610978520362E-2</v>
      </c>
      <c r="E42" s="3">
        <v>0.15304347826086956</v>
      </c>
      <c r="F42" s="3">
        <v>3.0703101013202332E-2</v>
      </c>
      <c r="G42" s="3">
        <v>2.6763990267639887E-2</v>
      </c>
      <c r="H42" s="3">
        <v>6.2095933263816454E-2</v>
      </c>
      <c r="I42" s="3">
        <v>0.11628222523744902</v>
      </c>
    </row>
    <row r="43" spans="1:9">
      <c r="A43" s="2">
        <v>41365</v>
      </c>
      <c r="B43" s="3">
        <v>3.8720538720538794E-2</v>
      </c>
      <c r="C43" s="3">
        <v>5.1090528831789689E-2</v>
      </c>
      <c r="D43" s="3">
        <v>5.4561919855105195E-2</v>
      </c>
      <c r="E43" s="3">
        <v>1.5837104072398255E-2</v>
      </c>
      <c r="F43" s="3">
        <v>2.859696157283291E-2</v>
      </c>
      <c r="G43" s="3">
        <v>1.1509817197020983E-2</v>
      </c>
      <c r="H43" s="3">
        <v>-5.0463894752344023E-2</v>
      </c>
      <c r="I43" s="3">
        <v>6.4786678011425777E-2</v>
      </c>
    </row>
    <row r="44" spans="1:9">
      <c r="A44" s="2">
        <v>41395</v>
      </c>
      <c r="B44" s="3">
        <v>-3.1334413830362062E-2</v>
      </c>
      <c r="C44" s="3">
        <v>7.2484366117111912E-2</v>
      </c>
      <c r="D44" s="3">
        <v>0.11464147702876779</v>
      </c>
      <c r="E44" s="3">
        <v>3.4892353377876675E-2</v>
      </c>
      <c r="F44" s="3">
        <v>-8.3984940631334822E-3</v>
      </c>
      <c r="G44" s="3">
        <v>-3.1793842034805869E-2</v>
      </c>
      <c r="H44" s="3">
        <v>3.1897844181357535E-2</v>
      </c>
      <c r="I44" s="3">
        <v>8.8812785388127868E-2</v>
      </c>
    </row>
    <row r="45" spans="1:9">
      <c r="A45" s="2">
        <v>41428</v>
      </c>
      <c r="B45" s="3">
        <v>-4.740658114891291E-3</v>
      </c>
      <c r="C45" s="3">
        <v>-1.0336602173336694E-2</v>
      </c>
      <c r="D45" s="3">
        <v>-7.7426810477657995E-2</v>
      </c>
      <c r="E45" s="3">
        <v>-8.8235294117646967E-2</v>
      </c>
      <c r="F45" s="3">
        <v>-2.9497663551402018E-2</v>
      </c>
      <c r="G45" s="3">
        <v>-9.8340822675423392E-2</v>
      </c>
      <c r="H45" s="3">
        <v>-8.1312625250500953E-2</v>
      </c>
      <c r="I45" s="3">
        <v>3.4598448312015216E-2</v>
      </c>
    </row>
    <row r="46" spans="1:9">
      <c r="A46" s="2">
        <v>41456</v>
      </c>
      <c r="B46" s="3">
        <v>4.6371532642196726E-2</v>
      </c>
      <c r="C46" s="3">
        <v>2.0219603642206624E-2</v>
      </c>
      <c r="D46" s="3">
        <v>8.7056367432150353E-2</v>
      </c>
      <c r="E46" s="3">
        <v>7.3170731707317041E-2</v>
      </c>
      <c r="F46" s="3">
        <v>0.13241047246464058</v>
      </c>
      <c r="G46" s="3">
        <v>3.6994441249760389E-2</v>
      </c>
      <c r="H46" s="3">
        <v>2.0559524458744514E-2</v>
      </c>
      <c r="I46" s="3">
        <v>2.5942440210782205E-2</v>
      </c>
    </row>
    <row r="47" spans="1:9">
      <c r="A47" s="2">
        <v>41487</v>
      </c>
      <c r="B47" s="3">
        <v>-5.7972954880171353E-2</v>
      </c>
      <c r="C47" s="3">
        <v>-5.7487859299120564E-2</v>
      </c>
      <c r="D47" s="3">
        <v>-7.2978682542730891E-2</v>
      </c>
      <c r="E47" s="3">
        <v>-7.1114369501466324E-2</v>
      </c>
      <c r="F47" s="3">
        <v>-2.4980069093808257E-2</v>
      </c>
      <c r="G47" s="3">
        <v>-3.604436229205181E-2</v>
      </c>
      <c r="H47" s="3">
        <v>-6.0756652773324663E-2</v>
      </c>
      <c r="I47" s="3">
        <v>-6.716712761754175E-3</v>
      </c>
    </row>
    <row r="48" spans="1:9">
      <c r="A48" s="2">
        <v>41520</v>
      </c>
      <c r="B48" s="3">
        <v>1.350198976691306E-2</v>
      </c>
      <c r="C48" s="3">
        <v>2.3673583066425329E-2</v>
      </c>
      <c r="D48" s="3">
        <v>3.7290242386575452E-3</v>
      </c>
      <c r="E48" s="3">
        <v>0.1365430149960537</v>
      </c>
      <c r="F48" s="3">
        <v>5.4510765876260567E-2</v>
      </c>
      <c r="G48" s="3">
        <v>3.4899328859060406E-2</v>
      </c>
      <c r="H48" s="3">
        <v>1.5929908403026584E-2</v>
      </c>
      <c r="I48" s="3">
        <v>0.13066825775656324</v>
      </c>
    </row>
    <row r="49" spans="1:9">
      <c r="A49" s="2">
        <v>41548</v>
      </c>
      <c r="B49" s="3">
        <v>3.7722619548450395E-2</v>
      </c>
      <c r="C49" s="3">
        <v>2.6799074955788312E-2</v>
      </c>
      <c r="D49" s="3">
        <v>5.7791537667697427E-3</v>
      </c>
      <c r="E49" s="3">
        <v>0.18263888888888893</v>
      </c>
      <c r="F49" s="3">
        <v>5.2468338071853221E-2</v>
      </c>
      <c r="G49" s="3">
        <v>-4.8174911988141189E-3</v>
      </c>
      <c r="H49" s="3">
        <v>-3.2200257602060821E-2</v>
      </c>
      <c r="I49" s="3">
        <v>0.11064204045734387</v>
      </c>
    </row>
    <row r="50" spans="1:9">
      <c r="A50" s="2">
        <v>41579</v>
      </c>
      <c r="B50" s="3">
        <v>5.5405405405405325E-2</v>
      </c>
      <c r="C50" s="3">
        <v>3.5771065182829923E-2</v>
      </c>
      <c r="D50" s="3">
        <v>8.4957931459060138E-2</v>
      </c>
      <c r="E50" s="3">
        <v>7.9859072225484398E-2</v>
      </c>
      <c r="F50" s="3">
        <v>2.1611001964636604E-2</v>
      </c>
      <c r="G50" s="3">
        <v>2.6624464717929616E-2</v>
      </c>
      <c r="H50" s="3">
        <v>7.9851868996643639E-3</v>
      </c>
      <c r="I50" s="3">
        <v>3.2467532467532423E-2</v>
      </c>
    </row>
    <row r="51" spans="1:9">
      <c r="A51" s="2">
        <v>41610</v>
      </c>
      <c r="B51" s="3">
        <v>-2.291933418693972E-2</v>
      </c>
      <c r="C51" s="3">
        <v>2.5709900230237795E-2</v>
      </c>
      <c r="D51" s="3">
        <v>-1.5320597692453097E-2</v>
      </c>
      <c r="E51" s="3">
        <v>1.5225666122892938E-2</v>
      </c>
      <c r="F51" s="3">
        <v>2.1153846153846044E-2</v>
      </c>
      <c r="G51" s="3">
        <v>-2.7928908233587218E-2</v>
      </c>
      <c r="H51" s="3">
        <v>4.3915040183696935E-2</v>
      </c>
      <c r="I51" s="3">
        <v>1.6720355882804162E-2</v>
      </c>
    </row>
    <row r="52" spans="1:9">
      <c r="A52" s="2">
        <v>41641</v>
      </c>
      <c r="B52" s="3">
        <v>-5.0976280959245189E-2</v>
      </c>
      <c r="C52" s="3">
        <v>-6.6716548198029607E-2</v>
      </c>
      <c r="D52" s="3">
        <v>-8.9704187475989267E-2</v>
      </c>
      <c r="E52" s="3">
        <v>0.11247991430101754</v>
      </c>
      <c r="F52" s="3">
        <v>-2.7542372881355807E-2</v>
      </c>
      <c r="G52" s="3">
        <v>-7.9664179104477664E-2</v>
      </c>
      <c r="H52" s="3">
        <v>-5.8069837778388797E-2</v>
      </c>
      <c r="I52" s="3">
        <v>-8.2302353651176802E-2</v>
      </c>
    </row>
    <row r="53" spans="1:9">
      <c r="A53" s="2">
        <v>41673</v>
      </c>
      <c r="B53" s="3">
        <v>2.7616680475001408E-4</v>
      </c>
      <c r="C53" s="3">
        <v>6.7343666488508716E-2</v>
      </c>
      <c r="D53" s="3">
        <v>2.5321797847647244E-2</v>
      </c>
      <c r="E53" s="3">
        <v>7.0775156475686038E-2</v>
      </c>
      <c r="F53" s="3">
        <v>6.0275962236746423E-2</v>
      </c>
      <c r="G53" s="3">
        <v>9.3249543888100726E-3</v>
      </c>
      <c r="H53" s="3">
        <v>5.3826843365053417E-2</v>
      </c>
      <c r="I53" s="3">
        <v>3.5018495684340241E-2</v>
      </c>
    </row>
    <row r="54" spans="1:9">
      <c r="A54" s="2">
        <v>41701</v>
      </c>
      <c r="B54" s="3">
        <v>2.9817780231916023E-2</v>
      </c>
      <c r="C54" s="3">
        <v>-2.9794692038057031E-2</v>
      </c>
      <c r="D54" s="3">
        <v>-2.1197777320436324E-2</v>
      </c>
      <c r="E54" s="3">
        <v>5.4406474820143928E-2</v>
      </c>
      <c r="F54" s="3">
        <v>4.8858447488584492E-2</v>
      </c>
      <c r="G54" s="3">
        <v>1.6670014059047968E-2</v>
      </c>
      <c r="H54" s="3">
        <v>3.9499196720403279E-2</v>
      </c>
      <c r="I54" s="3">
        <v>-2.6606306091652723E-2</v>
      </c>
    </row>
    <row r="55" spans="1:9">
      <c r="A55" s="2">
        <v>41730</v>
      </c>
      <c r="B55" s="3">
        <v>4.2895442359249372E-2</v>
      </c>
      <c r="C55" s="3">
        <v>4.9032258064515546E-3</v>
      </c>
      <c r="D55" s="3">
        <v>6.5180824222034308E-3</v>
      </c>
      <c r="E55" s="3">
        <v>2.3454157782516024E-2</v>
      </c>
      <c r="F55" s="3">
        <v>-2.9821506312581573E-2</v>
      </c>
      <c r="G55" s="3">
        <v>-1.2840774397471328E-2</v>
      </c>
      <c r="H55" s="3">
        <v>2.0677893839266808E-2</v>
      </c>
      <c r="I55" s="3">
        <v>2.8149477806788534E-2</v>
      </c>
    </row>
    <row r="56" spans="1:9">
      <c r="A56" s="2">
        <v>41760</v>
      </c>
      <c r="B56" s="3">
        <v>-3.0976863753213325E-2</v>
      </c>
      <c r="C56" s="3">
        <v>8.9881869542886867E-3</v>
      </c>
      <c r="D56" s="3">
        <v>-6.8936703572174286E-3</v>
      </c>
      <c r="E56" s="3">
        <v>9.4583333333333311E-2</v>
      </c>
      <c r="F56" s="3">
        <v>3.3654924837334531E-2</v>
      </c>
      <c r="G56" s="3">
        <v>9.2855713428056846E-2</v>
      </c>
      <c r="H56" s="3">
        <v>-5.6182121971595757E-2</v>
      </c>
      <c r="I56" s="3">
        <v>5.4122688675502004E-2</v>
      </c>
    </row>
    <row r="57" spans="1:9">
      <c r="A57" s="2">
        <v>41792</v>
      </c>
      <c r="B57" s="3">
        <v>-2.2151478975991533E-2</v>
      </c>
      <c r="C57" s="3">
        <v>1.5016543649783748E-2</v>
      </c>
      <c r="D57" s="3">
        <v>-9.8864114429953482E-3</v>
      </c>
      <c r="E57" s="3">
        <v>1.7510468214693601E-2</v>
      </c>
      <c r="F57" s="3">
        <v>1.7147818537008881E-2</v>
      </c>
      <c r="G57" s="3">
        <v>1.3916865043032375E-2</v>
      </c>
      <c r="H57" s="3">
        <v>-1.6762558088072591E-2</v>
      </c>
      <c r="I57" s="3">
        <v>-5.9248663705488355E-2</v>
      </c>
    </row>
    <row r="58" spans="1:9">
      <c r="A58" s="2">
        <v>41821</v>
      </c>
      <c r="B58" s="3">
        <v>-1.9804666304937518E-2</v>
      </c>
      <c r="C58" s="3">
        <v>-1.379137412236703E-3</v>
      </c>
      <c r="D58" s="3">
        <v>3.8665816868493741E-2</v>
      </c>
      <c r="E58" s="3">
        <v>5.3123830901608611E-2</v>
      </c>
      <c r="F58" s="3">
        <v>-2.6034997865983758E-2</v>
      </c>
      <c r="G58" s="3">
        <v>-3.3772801155860531E-2</v>
      </c>
      <c r="H58" s="3">
        <v>5.7390423676363121E-2</v>
      </c>
      <c r="I58" s="3">
        <v>-5.3056978233034541E-2</v>
      </c>
    </row>
    <row r="59" spans="1:9">
      <c r="A59" s="2">
        <v>41852</v>
      </c>
      <c r="B59" s="3">
        <v>3.2798228618876143E-2</v>
      </c>
      <c r="C59" s="3">
        <v>0.15643440050219704</v>
      </c>
      <c r="D59" s="3">
        <v>5.6044180814072447E-2</v>
      </c>
      <c r="E59" s="3">
        <v>0.13392539964476033</v>
      </c>
      <c r="F59" s="3">
        <v>4.1849255039439016E-2</v>
      </c>
      <c r="G59" s="3">
        <v>-9.7196261682243584E-3</v>
      </c>
      <c r="H59" s="3">
        <v>9.2055552599371558E-3</v>
      </c>
      <c r="I59" s="3">
        <v>5.881855826924709E-2</v>
      </c>
    </row>
    <row r="60" spans="1:9">
      <c r="A60" s="2">
        <v>41884</v>
      </c>
      <c r="B60" s="3">
        <v>1.2863459734691251E-2</v>
      </c>
      <c r="C60" s="3">
        <v>-1.3787862338508263E-2</v>
      </c>
      <c r="D60" s="3">
        <v>3.2926593066045823E-3</v>
      </c>
      <c r="E60" s="3">
        <v>5.5137844611528757E-2</v>
      </c>
      <c r="F60" s="3">
        <v>-1.0304942166140797E-2</v>
      </c>
      <c r="G60" s="3">
        <v>2.4726311815779584E-2</v>
      </c>
      <c r="H60" s="3">
        <v>-1.2812401138880138E-2</v>
      </c>
      <c r="I60" s="3">
        <v>4.5494452869342577E-3</v>
      </c>
    </row>
    <row r="61" spans="1:9">
      <c r="A61" s="2">
        <v>41913</v>
      </c>
      <c r="B61" s="3">
        <v>-2.6458526260087689E-3</v>
      </c>
      <c r="C61" s="3">
        <v>6.2967855570233364E-2</v>
      </c>
      <c r="D61" s="3">
        <v>3.3204633204633321E-2</v>
      </c>
      <c r="E61" s="3">
        <v>2.0783847980997708E-2</v>
      </c>
      <c r="F61" s="3">
        <v>4.8661283467913284E-2</v>
      </c>
      <c r="G61" s="3">
        <v>-2.4498065942162431E-2</v>
      </c>
      <c r="H61" s="3">
        <v>-0.13395289216471712</v>
      </c>
      <c r="I61" s="3">
        <v>-1.9386620054028268E-2</v>
      </c>
    </row>
    <row r="62" spans="1:9">
      <c r="A62" s="4"/>
      <c r="B62" s="5"/>
      <c r="C62" s="5"/>
      <c r="D62" s="5"/>
      <c r="E62" s="5"/>
      <c r="F62" s="5"/>
      <c r="G62" s="5"/>
      <c r="H62" s="5"/>
      <c r="I62" s="5"/>
    </row>
    <row r="63" spans="1:9">
      <c r="A63" s="1" t="s">
        <v>9</v>
      </c>
      <c r="B63" s="6">
        <f>AVERAGE(B2:B61)</f>
        <v>8.5915153622117078E-3</v>
      </c>
      <c r="C63" s="6">
        <f>AVERAGE(C2:C61)</f>
        <v>2.5622293574896558E-2</v>
      </c>
      <c r="D63" s="6">
        <f>AVERAGE(D2:D61)</f>
        <v>8.9847244102110521E-3</v>
      </c>
      <c r="E63" s="6">
        <f>AVERAGE(E2:E61)</f>
        <v>2.6128503338780938E-2</v>
      </c>
      <c r="F63" s="6">
        <f>AVERAGE(F2:F61)</f>
        <v>1.542423710669465E-2</v>
      </c>
      <c r="G63" s="6">
        <f>AVERAGE(G2:G61)</f>
        <v>-1.1043202959947859E-2</v>
      </c>
      <c r="H63" s="6">
        <f>AVERAGE(H2:H61)</f>
        <v>7.0495648259465823E-3</v>
      </c>
      <c r="I63" s="6">
        <f>AVERAGE(I2:I61)</f>
        <v>1.8535252896399887E-2</v>
      </c>
    </row>
    <row r="64" spans="1:9">
      <c r="A64" s="1" t="s">
        <v>10</v>
      </c>
      <c r="B64" s="6">
        <f>STDEV(B2:B61)</f>
        <v>4.0713628241503659E-2</v>
      </c>
      <c r="C64" s="6">
        <f>STDEV(C2:C61)</f>
        <v>5.8260304864241358E-2</v>
      </c>
      <c r="D64" s="6">
        <f>STDEV(D2:D61)</f>
        <v>9.4351507671080803E-2</v>
      </c>
      <c r="E64" s="6">
        <f>STDEV(E2:E61)</f>
        <v>8.0518697238266823E-2</v>
      </c>
      <c r="F64" s="6">
        <f>STDEV(F2:F61)</f>
        <v>6.3139690925701999E-2</v>
      </c>
      <c r="G64" s="6">
        <f>STDEV(G2:G61)</f>
        <v>3.7625172926853953E-2</v>
      </c>
      <c r="H64" s="6">
        <f>STDEV(H2:H61)</f>
        <v>4.6291273527440863E-2</v>
      </c>
      <c r="I64" s="6">
        <f>STDEV(I2:I61)</f>
        <v>6.1090498544473945E-2</v>
      </c>
    </row>
    <row r="65" spans="1:11">
      <c r="A65" s="1" t="s">
        <v>11</v>
      </c>
      <c r="B65" s="6">
        <f>B64*(SQRT(12))</f>
        <v>0.14103614534951092</v>
      </c>
      <c r="C65" s="6">
        <f>C64*(SQRT(12))</f>
        <v>0.20181961617863645</v>
      </c>
      <c r="D65" s="6">
        <f>D64*(SQRT(12))</f>
        <v>0.32684321011407325</v>
      </c>
      <c r="E65" s="6">
        <f>E64*(SQRT(12))</f>
        <v>0.27892494915186794</v>
      </c>
      <c r="F65" s="6">
        <f>F64*(SQRT(12))</f>
        <v>0.2187223053150229</v>
      </c>
      <c r="G65" s="6">
        <f>G64*(SQRT(12))</f>
        <v>0.1303374223057521</v>
      </c>
      <c r="H65" s="6">
        <f>H64*(SQRT(12))</f>
        <v>0.16035767539319146</v>
      </c>
      <c r="I65" s="6">
        <f>I64*(SQRT(12))</f>
        <v>0.21162369467748282</v>
      </c>
    </row>
    <row r="66" spans="1:11">
      <c r="A66" s="1" t="s">
        <v>12</v>
      </c>
      <c r="B66" s="6">
        <f>(1+B63)^12 -1</f>
        <v>0.10811217036923937</v>
      </c>
      <c r="C66" s="6">
        <f>(1+C63)^12 -1</f>
        <v>0.35471964469021477</v>
      </c>
      <c r="D66" s="6">
        <f>(1+D63)^12 -1</f>
        <v>0.11330739823787694</v>
      </c>
      <c r="E66" s="6">
        <f>(1+E63)^12 -1</f>
        <v>0.36276514423560169</v>
      </c>
      <c r="F66" s="6">
        <f>(1+F63)^12 -1</f>
        <v>0.20162873194701891</v>
      </c>
      <c r="G66" s="6">
        <f>(1+G63)^12 -1</f>
        <v>-0.12475863198281323</v>
      </c>
      <c r="H66" s="6">
        <f>(1+H63)^12 -1</f>
        <v>8.7953048672854806E-2</v>
      </c>
      <c r="I66" s="6">
        <f>(1+I63)^12 -1</f>
        <v>0.24655883595765027</v>
      </c>
    </row>
    <row r="68" spans="1:11">
      <c r="A68" s="7" t="s">
        <v>13</v>
      </c>
    </row>
    <row r="69" spans="1:11"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  <c r="G69" s="1" t="s">
        <v>6</v>
      </c>
      <c r="H69" s="1" t="s">
        <v>7</v>
      </c>
      <c r="I69" s="1" t="s">
        <v>8</v>
      </c>
    </row>
    <row r="70" spans="1:11">
      <c r="A70" s="1" t="s">
        <v>1</v>
      </c>
      <c r="B70">
        <v>1</v>
      </c>
      <c r="C70">
        <f>CORREL($B$3:$B$61,C3:C61)</f>
        <v>0.26292774947776548</v>
      </c>
      <c r="D70">
        <f t="shared" ref="D70:I70" si="0">CORREL($B$3:$B$61,D3:D61)</f>
        <v>0.22312671973026102</v>
      </c>
      <c r="E70">
        <f t="shared" si="0"/>
        <v>0.27872033938817797</v>
      </c>
      <c r="F70">
        <f t="shared" si="0"/>
        <v>0.19600255488356011</v>
      </c>
      <c r="G70">
        <f t="shared" si="0"/>
        <v>0.23777479840975024</v>
      </c>
      <c r="H70">
        <f t="shared" si="0"/>
        <v>0.24856393373181865</v>
      </c>
      <c r="I70">
        <f>CORREL($B$3:$B$61,I3:I61)</f>
        <v>0.32734132709542924</v>
      </c>
    </row>
    <row r="71" spans="1:11">
      <c r="A71" s="1" t="s">
        <v>2</v>
      </c>
      <c r="B71">
        <v>0.26292774947776548</v>
      </c>
      <c r="C71">
        <v>1</v>
      </c>
      <c r="D71">
        <f>CORREL($C$3:$C$61,D3:D61)</f>
        <v>0.42143875144257992</v>
      </c>
      <c r="E71">
        <f t="shared" ref="E71:I71" si="1">CORREL($C$3:$C$61,E3:E61)</f>
        <v>0.33082029846337452</v>
      </c>
      <c r="F71">
        <f t="shared" si="1"/>
        <v>0.49599387542031037</v>
      </c>
      <c r="G71">
        <f t="shared" si="1"/>
        <v>0.15097668205490414</v>
      </c>
      <c r="H71">
        <f t="shared" si="1"/>
        <v>0.35301408486678731</v>
      </c>
      <c r="I71">
        <f t="shared" si="1"/>
        <v>0.40107215667301221</v>
      </c>
    </row>
    <row r="72" spans="1:11">
      <c r="A72" s="1" t="s">
        <v>3</v>
      </c>
      <c r="B72">
        <v>0.22312671973026102</v>
      </c>
      <c r="C72">
        <v>0.42143875144257992</v>
      </c>
      <c r="D72">
        <v>1</v>
      </c>
      <c r="E72">
        <f>CORREL($D$3:$D$61,E3:E61)</f>
        <v>0.17663756129966446</v>
      </c>
      <c r="F72">
        <f t="shared" ref="F72:I72" si="2">CORREL($D$3:$D$61,F3:F61)</f>
        <v>0.55400754482056802</v>
      </c>
      <c r="G72">
        <f t="shared" si="2"/>
        <v>0.22361433132115707</v>
      </c>
      <c r="H72">
        <f t="shared" si="2"/>
        <v>0.34957213378161794</v>
      </c>
      <c r="I72">
        <f t="shared" si="2"/>
        <v>0.42122009218542339</v>
      </c>
    </row>
    <row r="73" spans="1:11">
      <c r="A73" s="1" t="s">
        <v>4</v>
      </c>
      <c r="B73">
        <v>0.27872033938817797</v>
      </c>
      <c r="C73">
        <v>0.33082029846337452</v>
      </c>
      <c r="D73">
        <v>0.17663756129966446</v>
      </c>
      <c r="E73">
        <v>1</v>
      </c>
      <c r="F73">
        <f>CORREL(F3:F61,$E$3:$E$61)</f>
        <v>0.49397566532342196</v>
      </c>
      <c r="G73">
        <f>CORREL(G3:G61,$E$3:$E$61)</f>
        <v>0.35198493260351094</v>
      </c>
      <c r="H73">
        <f>CORREL(H3:H61,$E$3:$E$61)</f>
        <v>0.15086891828262342</v>
      </c>
      <c r="I73">
        <f t="shared" ref="I73:K73" si="3">CORREL(I3:I61,$E$3:$E$61)</f>
        <v>0.41819557545322517</v>
      </c>
    </row>
    <row r="74" spans="1:11">
      <c r="A74" s="1" t="s">
        <v>5</v>
      </c>
      <c r="B74">
        <v>0.19600255488356011</v>
      </c>
      <c r="C74">
        <v>0.49599387542031037</v>
      </c>
      <c r="D74">
        <v>0.55400754482056802</v>
      </c>
      <c r="E74">
        <v>0.49397566532342196</v>
      </c>
      <c r="F74">
        <v>1</v>
      </c>
      <c r="G74">
        <f>CORREL($F$3:$F$61,G3:G61)</f>
        <v>0.35939791519776576</v>
      </c>
      <c r="H74">
        <f t="shared" ref="H74:I74" si="4">CORREL($F$3:$F$61,H3:H61)</f>
        <v>0.40792034238372038</v>
      </c>
      <c r="I74">
        <f t="shared" si="4"/>
        <v>0.35228969563435292</v>
      </c>
      <c r="K74" t="s">
        <v>14</v>
      </c>
    </row>
    <row r="75" spans="1:11">
      <c r="A75" s="1" t="s">
        <v>6</v>
      </c>
      <c r="B75">
        <v>0.23777479840975024</v>
      </c>
      <c r="C75">
        <v>0.15097668205490414</v>
      </c>
      <c r="D75">
        <v>0.22361433132115707</v>
      </c>
      <c r="E75">
        <v>0.35198493260351094</v>
      </c>
      <c r="F75">
        <v>0.35939791519776576</v>
      </c>
      <c r="G75">
        <v>1</v>
      </c>
      <c r="H75">
        <f>CORREL($G$3:$G$61,H3:H61)</f>
        <v>0.13746227401588595</v>
      </c>
      <c r="I75">
        <f>CORREL($G$3:$G$61,I3:I61)</f>
        <v>0.28290213512950813</v>
      </c>
    </row>
    <row r="76" spans="1:11">
      <c r="A76" s="1" t="s">
        <v>7</v>
      </c>
      <c r="B76">
        <v>0.24856393373181865</v>
      </c>
      <c r="C76">
        <v>0.35301408486678731</v>
      </c>
      <c r="D76">
        <v>0.34957213378161794</v>
      </c>
      <c r="E76">
        <v>0.15086891828262342</v>
      </c>
      <c r="F76">
        <v>0.40792034238372038</v>
      </c>
      <c r="G76">
        <v>0.13746227401588595</v>
      </c>
      <c r="H76">
        <v>1</v>
      </c>
      <c r="I76">
        <f>CORREL(H3:H61,I3:I61)</f>
        <v>0.21932202437977763</v>
      </c>
    </row>
    <row r="77" spans="1:11">
      <c r="A77" s="1" t="s">
        <v>8</v>
      </c>
      <c r="B77">
        <v>0.32734132709542924</v>
      </c>
      <c r="C77">
        <v>0.40107215667301221</v>
      </c>
      <c r="D77">
        <v>0.42122009218542339</v>
      </c>
      <c r="E77">
        <v>0.41819557545322517</v>
      </c>
      <c r="F77">
        <v>0.35228969563435292</v>
      </c>
      <c r="G77">
        <v>0.28290213512950813</v>
      </c>
      <c r="H77">
        <v>0.21932202437977763</v>
      </c>
      <c r="I77">
        <v>1</v>
      </c>
    </row>
    <row r="79" spans="1:11">
      <c r="A79" s="7" t="s">
        <v>15</v>
      </c>
    </row>
    <row r="80" spans="1:11">
      <c r="B80" s="1" t="s">
        <v>1</v>
      </c>
      <c r="C80" s="1" t="s">
        <v>2</v>
      </c>
      <c r="D80" s="1" t="s">
        <v>3</v>
      </c>
      <c r="E80" s="1" t="s">
        <v>4</v>
      </c>
      <c r="F80" s="1" t="s">
        <v>5</v>
      </c>
      <c r="G80" s="1" t="s">
        <v>6</v>
      </c>
      <c r="H80" s="1" t="s">
        <v>7</v>
      </c>
      <c r="I80" s="1" t="s">
        <v>8</v>
      </c>
    </row>
    <row r="81" spans="1:10">
      <c r="A81" s="1" t="s">
        <v>1</v>
      </c>
      <c r="B81">
        <f>B70*$B$65*B65</f>
        <v>1.9891194295048372E-2</v>
      </c>
      <c r="C81">
        <f>C70*$B$65*C65</f>
        <v>7.4839388410189965E-3</v>
      </c>
      <c r="D81">
        <f>D70*$B$65*D65</f>
        <v>1.0285406909069365E-2</v>
      </c>
      <c r="E81">
        <f t="shared" ref="E81:K81" si="5">E70*$B$65*E65</f>
        <v>1.0964439979096468E-2</v>
      </c>
      <c r="F81">
        <f t="shared" si="5"/>
        <v>6.0462379777550725E-3</v>
      </c>
      <c r="G81">
        <f t="shared" si="5"/>
        <v>4.3708447371488893E-3</v>
      </c>
      <c r="H81">
        <f t="shared" si="5"/>
        <v>5.6215787009261768E-3</v>
      </c>
      <c r="I81">
        <f t="shared" si="5"/>
        <v>9.7700224328808542E-3</v>
      </c>
    </row>
    <row r="82" spans="1:10">
      <c r="A82" s="1" t="s">
        <v>2</v>
      </c>
      <c r="B82">
        <f>B71*$C$65*B65</f>
        <v>7.4839388410189965E-3</v>
      </c>
      <c r="C82">
        <f>C71*$C$65*C65</f>
        <v>4.0731157474492137E-2</v>
      </c>
      <c r="D82">
        <f t="shared" ref="D82:K82" si="6">D71*$C$65*D65</f>
        <v>2.7799520806136777E-2</v>
      </c>
      <c r="E82">
        <f t="shared" si="6"/>
        <v>1.8622710312282287E-2</v>
      </c>
      <c r="F82">
        <f t="shared" si="6"/>
        <v>2.1894385693395507E-2</v>
      </c>
      <c r="G82">
        <f t="shared" si="6"/>
        <v>3.9713885597119176E-3</v>
      </c>
      <c r="H82">
        <f t="shared" si="6"/>
        <v>1.1424709381315118E-2</v>
      </c>
      <c r="I82">
        <f t="shared" si="6"/>
        <v>1.7129716744479009E-2</v>
      </c>
    </row>
    <row r="83" spans="1:10">
      <c r="A83" s="1" t="s">
        <v>3</v>
      </c>
      <c r="B83">
        <f t="shared" ref="B83:C83" si="7">B72*$D$65*B65</f>
        <v>1.0285406909069365E-2</v>
      </c>
      <c r="C83">
        <f t="shared" si="7"/>
        <v>2.779952080613678E-2</v>
      </c>
      <c r="D83">
        <f>D72*$D$65*D65</f>
        <v>0.10682648399767224</v>
      </c>
      <c r="E83">
        <f t="shared" ref="E83:I83" si="8">E72*$D$65*E65</f>
        <v>1.6103114835099592E-2</v>
      </c>
      <c r="F83">
        <f t="shared" si="8"/>
        <v>3.9604836180943979E-2</v>
      </c>
      <c r="G83">
        <f t="shared" si="8"/>
        <v>9.5259484892548183E-3</v>
      </c>
      <c r="H83">
        <f t="shared" si="8"/>
        <v>1.832171084107341E-2</v>
      </c>
      <c r="I83">
        <f t="shared" si="8"/>
        <v>2.913485348878693E-2</v>
      </c>
    </row>
    <row r="84" spans="1:10">
      <c r="A84" s="1" t="s">
        <v>4</v>
      </c>
      <c r="B84">
        <f t="shared" ref="B84:I84" si="9">B73*$E$65*B65</f>
        <v>1.0964439979096468E-2</v>
      </c>
      <c r="C84">
        <f t="shared" si="9"/>
        <v>1.8622710312282287E-2</v>
      </c>
      <c r="D84">
        <f t="shared" si="9"/>
        <v>1.6103114835099588E-2</v>
      </c>
      <c r="E84">
        <f t="shared" si="9"/>
        <v>7.7799127259372117E-2</v>
      </c>
      <c r="F84">
        <f t="shared" si="9"/>
        <v>3.0136026708616395E-2</v>
      </c>
      <c r="G84">
        <f t="shared" si="9"/>
        <v>1.279618656346505E-2</v>
      </c>
      <c r="H84">
        <f t="shared" si="9"/>
        <v>6.7480282335982645E-3</v>
      </c>
      <c r="I84">
        <f t="shared" si="9"/>
        <v>2.4684883877254784E-2</v>
      </c>
    </row>
    <row r="85" spans="1:10">
      <c r="A85" s="1" t="s">
        <v>5</v>
      </c>
      <c r="B85">
        <f>B74*$F$65*B65</f>
        <v>6.0462379777550734E-3</v>
      </c>
      <c r="C85">
        <f t="shared" ref="C85:E85" si="10">C74*$F$65*C65</f>
        <v>2.1894385693395507E-2</v>
      </c>
      <c r="D85">
        <f t="shared" si="10"/>
        <v>3.9604836180943979E-2</v>
      </c>
      <c r="E85">
        <f t="shared" si="10"/>
        <v>3.0136026708616391E-2</v>
      </c>
      <c r="F85">
        <f>F74*$F$65*F65</f>
        <v>4.7839446842318098E-2</v>
      </c>
      <c r="G85">
        <f t="shared" ref="G85:I85" si="11">G74*$F$65*G65</f>
        <v>1.0245608477386394E-2</v>
      </c>
      <c r="H85">
        <f t="shared" si="11"/>
        <v>1.4307316682941763E-2</v>
      </c>
      <c r="I85">
        <f t="shared" si="11"/>
        <v>1.6306370560783351E-2</v>
      </c>
    </row>
    <row r="86" spans="1:10">
      <c r="A86" s="1" t="s">
        <v>6</v>
      </c>
      <c r="B86">
        <f t="shared" ref="B86:F86" si="12">B75*$G$65*B65</f>
        <v>4.3708447371488901E-3</v>
      </c>
      <c r="C86">
        <f t="shared" si="12"/>
        <v>3.9713885597119176E-3</v>
      </c>
      <c r="D86">
        <f t="shared" si="12"/>
        <v>9.5259484892548183E-3</v>
      </c>
      <c r="E86">
        <f t="shared" si="12"/>
        <v>1.279618656346505E-2</v>
      </c>
      <c r="F86">
        <f t="shared" si="12"/>
        <v>1.0245608477386396E-2</v>
      </c>
      <c r="G86">
        <f>G75*$G$65*G65</f>
        <v>1.6987843653307966E-2</v>
      </c>
      <c r="H86">
        <f t="shared" ref="H86:I86" si="13">H75*$G$65*H65</f>
        <v>2.8730448370004207E-3</v>
      </c>
      <c r="I86">
        <f t="shared" si="13"/>
        <v>7.8031444257476816E-3</v>
      </c>
    </row>
    <row r="87" spans="1:10">
      <c r="A87" s="1" t="s">
        <v>7</v>
      </c>
      <c r="B87">
        <f t="shared" ref="B87:G87" si="14">B76*$H$65*B65</f>
        <v>5.6215787009261768E-3</v>
      </c>
      <c r="C87">
        <f t="shared" si="14"/>
        <v>1.1424709381315118E-2</v>
      </c>
      <c r="D87">
        <f t="shared" si="14"/>
        <v>1.8321710841073407E-2</v>
      </c>
      <c r="E87">
        <f t="shared" si="14"/>
        <v>6.7480282335982654E-3</v>
      </c>
      <c r="F87">
        <f t="shared" si="14"/>
        <v>1.4307316682941763E-2</v>
      </c>
      <c r="G87">
        <f t="shared" si="14"/>
        <v>2.8730448370004212E-3</v>
      </c>
      <c r="H87">
        <f>H76*$H$65*H65</f>
        <v>2.571458405750816E-2</v>
      </c>
      <c r="I87">
        <f>I76*$H$65*I65</f>
        <v>7.4427989914180558E-3</v>
      </c>
    </row>
    <row r="88" spans="1:10">
      <c r="A88" s="1" t="s">
        <v>8</v>
      </c>
      <c r="B88">
        <f t="shared" ref="B88:H88" si="15">B77*$I$65*B65</f>
        <v>9.7700224328808542E-3</v>
      </c>
      <c r="C88">
        <f t="shared" si="15"/>
        <v>1.7129716744479009E-2</v>
      </c>
      <c r="D88">
        <f t="shared" si="15"/>
        <v>2.913485348878693E-2</v>
      </c>
      <c r="E88">
        <f t="shared" si="15"/>
        <v>2.4684883877254784E-2</v>
      </c>
      <c r="F88">
        <f t="shared" si="15"/>
        <v>1.6306370560783351E-2</v>
      </c>
      <c r="G88">
        <f t="shared" si="15"/>
        <v>7.8031444257476825E-3</v>
      </c>
      <c r="H88">
        <f t="shared" si="15"/>
        <v>7.4427989914180558E-3</v>
      </c>
      <c r="I88">
        <f>I77*$I$65*I65</f>
        <v>4.4784588148948472E-2</v>
      </c>
    </row>
    <row r="90" spans="1:10">
      <c r="A90" s="7" t="s">
        <v>16</v>
      </c>
      <c r="B90" s="1" t="s">
        <v>1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6</v>
      </c>
      <c r="H90" s="1" t="s">
        <v>7</v>
      </c>
      <c r="I90" s="1" t="s">
        <v>8</v>
      </c>
      <c r="J90" s="8" t="s">
        <v>17</v>
      </c>
    </row>
    <row r="91" spans="1:10">
      <c r="B91">
        <v>0</v>
      </c>
      <c r="C91">
        <v>0</v>
      </c>
      <c r="D91">
        <v>0</v>
      </c>
      <c r="E91">
        <v>1</v>
      </c>
      <c r="F91">
        <v>0</v>
      </c>
      <c r="G91">
        <v>0</v>
      </c>
      <c r="H91">
        <v>0</v>
      </c>
      <c r="I91">
        <v>0</v>
      </c>
      <c r="J91">
        <f>SUM(B91:I91)</f>
        <v>1</v>
      </c>
    </row>
    <row r="93" spans="1:10">
      <c r="A93" s="7" t="s">
        <v>18</v>
      </c>
    </row>
    <row r="94" spans="1:10">
      <c r="B94" s="1" t="s">
        <v>1</v>
      </c>
      <c r="C94" s="1" t="s">
        <v>2</v>
      </c>
      <c r="D94" s="1" t="s">
        <v>3</v>
      </c>
      <c r="E94" s="1" t="s">
        <v>4</v>
      </c>
      <c r="F94" s="1" t="s">
        <v>5</v>
      </c>
      <c r="G94" s="1" t="s">
        <v>6</v>
      </c>
      <c r="H94" s="1" t="s">
        <v>7</v>
      </c>
      <c r="I94" s="1" t="s">
        <v>8</v>
      </c>
    </row>
    <row r="95" spans="1:10">
      <c r="A95" s="1" t="s">
        <v>1</v>
      </c>
      <c r="B95">
        <f>B81*$B$91*B91</f>
        <v>0</v>
      </c>
      <c r="C95">
        <f>C81*$B$91*C91</f>
        <v>0</v>
      </c>
      <c r="D95">
        <f t="shared" ref="D95:J95" si="16">D81*$B$91*D91</f>
        <v>0</v>
      </c>
      <c r="E95">
        <f t="shared" si="16"/>
        <v>0</v>
      </c>
      <c r="F95">
        <f t="shared" si="16"/>
        <v>0</v>
      </c>
      <c r="G95">
        <f t="shared" si="16"/>
        <v>0</v>
      </c>
      <c r="H95">
        <f t="shared" si="16"/>
        <v>0</v>
      </c>
      <c r="I95">
        <f t="shared" si="16"/>
        <v>0</v>
      </c>
    </row>
    <row r="96" spans="1:10">
      <c r="A96" s="1" t="s">
        <v>2</v>
      </c>
      <c r="B96">
        <f t="shared" ref="B96:I96" si="17">B82*$C$91*B91</f>
        <v>0</v>
      </c>
      <c r="C96">
        <f>C82*$C$91*C91</f>
        <v>0</v>
      </c>
      <c r="D96">
        <f t="shared" si="17"/>
        <v>0</v>
      </c>
      <c r="E96">
        <f t="shared" si="17"/>
        <v>0</v>
      </c>
      <c r="F96">
        <f t="shared" si="17"/>
        <v>0</v>
      </c>
      <c r="G96">
        <f t="shared" si="17"/>
        <v>0</v>
      </c>
      <c r="H96">
        <f t="shared" si="17"/>
        <v>0</v>
      </c>
      <c r="I96">
        <f t="shared" si="17"/>
        <v>0</v>
      </c>
    </row>
    <row r="97" spans="1:9">
      <c r="A97" s="1" t="s">
        <v>3</v>
      </c>
      <c r="B97">
        <f t="shared" ref="B97:C97" si="18">B83*$D$91*B91</f>
        <v>0</v>
      </c>
      <c r="C97">
        <f t="shared" si="18"/>
        <v>0</v>
      </c>
      <c r="D97">
        <f>D83*$D$91*D91</f>
        <v>0</v>
      </c>
      <c r="E97">
        <f t="shared" ref="E97:I97" si="19">E83*$D$91*E91</f>
        <v>0</v>
      </c>
      <c r="F97">
        <f t="shared" si="19"/>
        <v>0</v>
      </c>
      <c r="G97">
        <f t="shared" si="19"/>
        <v>0</v>
      </c>
      <c r="H97">
        <f t="shared" si="19"/>
        <v>0</v>
      </c>
      <c r="I97">
        <f t="shared" si="19"/>
        <v>0</v>
      </c>
    </row>
    <row r="98" spans="1:9">
      <c r="A98" s="1" t="s">
        <v>4</v>
      </c>
      <c r="B98">
        <f t="shared" ref="B98:H98" si="20">B84*$E$91*B91</f>
        <v>0</v>
      </c>
      <c r="C98">
        <f t="shared" si="20"/>
        <v>0</v>
      </c>
      <c r="D98">
        <f t="shared" si="20"/>
        <v>0</v>
      </c>
      <c r="E98">
        <f>E84*$E$91*E91</f>
        <v>7.7799127259372117E-2</v>
      </c>
      <c r="F98">
        <f t="shared" si="20"/>
        <v>0</v>
      </c>
      <c r="G98">
        <f t="shared" si="20"/>
        <v>0</v>
      </c>
      <c r="H98">
        <f t="shared" si="20"/>
        <v>0</v>
      </c>
      <c r="I98">
        <f>I84*$E$91*I91</f>
        <v>0</v>
      </c>
    </row>
    <row r="99" spans="1:9">
      <c r="A99" s="1" t="s">
        <v>5</v>
      </c>
      <c r="B99">
        <f t="shared" ref="B99:I99" si="21">B85*$F$91*B91</f>
        <v>0</v>
      </c>
      <c r="C99">
        <f t="shared" si="21"/>
        <v>0</v>
      </c>
      <c r="D99">
        <f t="shared" si="21"/>
        <v>0</v>
      </c>
      <c r="E99">
        <f t="shared" si="21"/>
        <v>0</v>
      </c>
      <c r="F99">
        <f>F85*$F$91*F91</f>
        <v>0</v>
      </c>
      <c r="G99">
        <f t="shared" si="21"/>
        <v>0</v>
      </c>
      <c r="H99">
        <f t="shared" si="21"/>
        <v>0</v>
      </c>
      <c r="I99">
        <f t="shared" si="21"/>
        <v>0</v>
      </c>
    </row>
    <row r="100" spans="1:9">
      <c r="A100" s="1" t="s">
        <v>6</v>
      </c>
      <c r="B100">
        <f t="shared" ref="B100:I100" si="22">B86*$G$91*B91</f>
        <v>0</v>
      </c>
      <c r="C100">
        <f t="shared" si="22"/>
        <v>0</v>
      </c>
      <c r="D100">
        <f t="shared" si="22"/>
        <v>0</v>
      </c>
      <c r="E100">
        <f t="shared" si="22"/>
        <v>0</v>
      </c>
      <c r="F100">
        <f t="shared" si="22"/>
        <v>0</v>
      </c>
      <c r="G100">
        <f>G86*$G$91*G91</f>
        <v>0</v>
      </c>
      <c r="H100">
        <f t="shared" si="22"/>
        <v>0</v>
      </c>
      <c r="I100">
        <f t="shared" si="22"/>
        <v>0</v>
      </c>
    </row>
    <row r="101" spans="1:9">
      <c r="A101" s="1" t="s">
        <v>7</v>
      </c>
      <c r="B101">
        <f t="shared" ref="B101:I101" si="23">B87*$H$91*B91</f>
        <v>0</v>
      </c>
      <c r="C101">
        <f t="shared" si="23"/>
        <v>0</v>
      </c>
      <c r="D101">
        <f t="shared" si="23"/>
        <v>0</v>
      </c>
      <c r="E101">
        <f t="shared" si="23"/>
        <v>0</v>
      </c>
      <c r="F101">
        <f t="shared" si="23"/>
        <v>0</v>
      </c>
      <c r="G101">
        <f t="shared" si="23"/>
        <v>0</v>
      </c>
      <c r="H101">
        <f>H87*$H$91*H91</f>
        <v>0</v>
      </c>
      <c r="I101">
        <f t="shared" si="23"/>
        <v>0</v>
      </c>
    </row>
    <row r="102" spans="1:9">
      <c r="A102" s="1" t="s">
        <v>8</v>
      </c>
      <c r="B102">
        <f t="shared" ref="B102:H102" si="24">B88*$I$91*B91</f>
        <v>0</v>
      </c>
      <c r="C102">
        <f t="shared" si="24"/>
        <v>0</v>
      </c>
      <c r="D102">
        <f t="shared" si="24"/>
        <v>0</v>
      </c>
      <c r="E102">
        <f t="shared" si="24"/>
        <v>0</v>
      </c>
      <c r="F102">
        <f t="shared" si="24"/>
        <v>0</v>
      </c>
      <c r="G102">
        <f t="shared" si="24"/>
        <v>0</v>
      </c>
      <c r="H102">
        <f t="shared" si="24"/>
        <v>0</v>
      </c>
      <c r="I102">
        <f>I88*$I$91*I91</f>
        <v>0</v>
      </c>
    </row>
    <row r="104" spans="1:9">
      <c r="A104" s="7" t="s">
        <v>19</v>
      </c>
      <c r="B104">
        <f>SQRT(SUM(B95:I102))</f>
        <v>0.27892494915186794</v>
      </c>
      <c r="D104" t="s">
        <v>19</v>
      </c>
      <c r="E104" t="s">
        <v>20</v>
      </c>
    </row>
    <row r="105" spans="1:9">
      <c r="A105" s="7" t="s">
        <v>20</v>
      </c>
      <c r="B105" s="9">
        <f>B91*B66+C66*C91+D91*D66+E91*E66+F91*F66+G91*G66+H91*H66+I91*I66</f>
        <v>0.36276514423560169</v>
      </c>
      <c r="D105">
        <v>0.12027059687035124</v>
      </c>
      <c r="E105">
        <v>0.2</v>
      </c>
    </row>
    <row r="106" spans="1:9">
      <c r="D106">
        <v>0.12533414459369804</v>
      </c>
      <c r="E106">
        <v>0.22</v>
      </c>
    </row>
    <row r="107" spans="1:9">
      <c r="D107">
        <v>0.13150933773335757</v>
      </c>
      <c r="E107">
        <v>0.24</v>
      </c>
    </row>
    <row r="108" spans="1:9">
      <c r="D108">
        <v>0.13871388838327273</v>
      </c>
      <c r="E108">
        <v>0.26</v>
      </c>
    </row>
    <row r="109" spans="1:9">
      <c r="D109">
        <v>0.14679565233266317</v>
      </c>
      <c r="E109">
        <v>0.28000000000000003</v>
      </c>
    </row>
    <row r="110" spans="1:9">
      <c r="D110">
        <v>0.15561831343202415</v>
      </c>
      <c r="E110">
        <v>0.3</v>
      </c>
    </row>
    <row r="111" spans="1:9">
      <c r="D111">
        <v>0.16523811151600176</v>
      </c>
      <c r="E111">
        <v>0.32</v>
      </c>
    </row>
    <row r="112" spans="1:9">
      <c r="D112">
        <v>0.17571082198849222</v>
      </c>
      <c r="E112">
        <v>0.34</v>
      </c>
    </row>
    <row r="113" spans="4:10">
      <c r="D113">
        <v>0.21615332885901853</v>
      </c>
      <c r="E113">
        <v>0.36</v>
      </c>
    </row>
    <row r="114" spans="4:10">
      <c r="D114">
        <v>0.10159217615437241</v>
      </c>
      <c r="E114">
        <v>0.1</v>
      </c>
    </row>
    <row r="115" spans="4:10">
      <c r="D115">
        <v>0.10441452047692119</v>
      </c>
      <c r="E115">
        <v>0.12</v>
      </c>
      <c r="J115" t="s">
        <v>14</v>
      </c>
    </row>
    <row r="116" spans="4:10">
      <c r="D116">
        <v>0.10773832149716342</v>
      </c>
      <c r="E116">
        <v>0.14000000000000001</v>
      </c>
    </row>
    <row r="117" spans="4:10">
      <c r="D117">
        <v>0.11151843459380616</v>
      </c>
      <c r="E117">
        <v>0.16</v>
      </c>
    </row>
    <row r="118" spans="4:10">
      <c r="D118">
        <v>0.11571006669785867</v>
      </c>
      <c r="E118">
        <v>0.18</v>
      </c>
    </row>
    <row r="119" spans="4:10">
      <c r="D119">
        <v>9.7117074742732221E-2</v>
      </c>
      <c r="E119">
        <v>0</v>
      </c>
    </row>
    <row r="120" spans="4:10">
      <c r="D120">
        <v>9.6524001648109869E-2</v>
      </c>
      <c r="E120">
        <v>0.02</v>
      </c>
    </row>
    <row r="121" spans="4:10">
      <c r="D121">
        <v>9.6705547233629743E-2</v>
      </c>
      <c r="E121">
        <v>0.04</v>
      </c>
    </row>
    <row r="122" spans="4:10">
      <c r="D122">
        <v>9.7644857320254921E-2</v>
      </c>
      <c r="E122">
        <v>0.06</v>
      </c>
    </row>
    <row r="123" spans="4:10">
      <c r="D123">
        <v>9.9313856334238337E-2</v>
      </c>
      <c r="E123">
        <v>0.08</v>
      </c>
    </row>
    <row r="124" spans="4:10">
      <c r="D124">
        <v>0.11917442703119883</v>
      </c>
      <c r="E124">
        <v>-0.1</v>
      </c>
    </row>
    <row r="125" spans="4:10">
      <c r="D125">
        <v>0.13033751910840535</v>
      </c>
      <c r="E125">
        <v>-0.12</v>
      </c>
    </row>
    <row r="126" spans="4:10">
      <c r="D126">
        <v>0.10348011523561733</v>
      </c>
      <c r="E126">
        <v>-0.05</v>
      </c>
    </row>
    <row r="127" spans="4:10">
      <c r="D127">
        <v>0.10877101294016024</v>
      </c>
      <c r="E127">
        <v>-7.0000000000000007E-2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aaa</cp:lastModifiedBy>
  <dcterms:created xsi:type="dcterms:W3CDTF">2015-04-04T07:01:41Z</dcterms:created>
  <dcterms:modified xsi:type="dcterms:W3CDTF">2015-04-04T07:02:08Z</dcterms:modified>
</cp:coreProperties>
</file>