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730" windowHeight="9630"/>
  </bookViews>
  <sheets>
    <sheet name="risk return template" sheetId="1" r:id="rId1"/>
  </sheets>
  <calcPr calcId="125725"/>
</workbook>
</file>

<file path=xl/calcChain.xml><?xml version="1.0" encoding="utf-8"?>
<calcChain xmlns="http://schemas.openxmlformats.org/spreadsheetml/2006/main">
  <c r="L8" i="1"/>
  <c r="N26"/>
  <c r="M26"/>
  <c r="L26"/>
  <c r="K26"/>
  <c r="K8"/>
  <c r="K7"/>
  <c r="K3"/>
  <c r="K2"/>
  <c r="L2"/>
  <c r="L3"/>
  <c r="M3"/>
  <c r="M2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O33" l="1"/>
  <c r="N33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I21"/>
  <c r="F22"/>
  <c r="G22"/>
  <c r="I22"/>
  <c r="F23"/>
  <c r="G23"/>
  <c r="I23"/>
  <c r="F24"/>
  <c r="G24"/>
  <c r="I24"/>
  <c r="F25"/>
  <c r="G25"/>
  <c r="I25"/>
  <c r="F26"/>
  <c r="G26"/>
  <c r="I26"/>
  <c r="F27"/>
  <c r="G27"/>
  <c r="I27"/>
  <c r="F28"/>
  <c r="G28"/>
  <c r="I28"/>
  <c r="F29"/>
  <c r="G29"/>
  <c r="I29"/>
  <c r="F30"/>
  <c r="G30"/>
  <c r="I30"/>
  <c r="F31"/>
  <c r="G31"/>
  <c r="I31"/>
  <c r="F32"/>
  <c r="G32"/>
  <c r="I32"/>
  <c r="F33"/>
  <c r="G33"/>
  <c r="I33"/>
  <c r="F34"/>
  <c r="G34"/>
  <c r="I34"/>
  <c r="F35"/>
  <c r="G35"/>
  <c r="I35"/>
  <c r="F36"/>
  <c r="G36"/>
  <c r="I36"/>
  <c r="F37"/>
  <c r="G37"/>
  <c r="I37"/>
  <c r="F38"/>
  <c r="G38"/>
  <c r="I38"/>
  <c r="F39"/>
  <c r="G39"/>
  <c r="I39"/>
  <c r="F40"/>
  <c r="G40"/>
  <c r="I40"/>
  <c r="F41"/>
  <c r="G41"/>
  <c r="I41"/>
  <c r="F42"/>
  <c r="G42"/>
  <c r="I42"/>
  <c r="F43"/>
  <c r="G43"/>
  <c r="I43"/>
  <c r="F44"/>
  <c r="G44"/>
  <c r="I44"/>
  <c r="F45"/>
  <c r="G45"/>
  <c r="I45"/>
  <c r="F46"/>
  <c r="G46"/>
  <c r="I46"/>
  <c r="F47"/>
  <c r="G47"/>
  <c r="I47"/>
  <c r="F48"/>
  <c r="G48"/>
  <c r="I48"/>
  <c r="F49"/>
  <c r="G49"/>
  <c r="I49"/>
  <c r="F50"/>
  <c r="G50"/>
  <c r="I50"/>
  <c r="F51"/>
  <c r="G51"/>
  <c r="I51"/>
  <c r="F52"/>
  <c r="G52"/>
  <c r="I52"/>
  <c r="F53"/>
  <c r="G53"/>
  <c r="I53"/>
  <c r="F54"/>
  <c r="G54"/>
  <c r="I54"/>
  <c r="F55"/>
  <c r="G55"/>
  <c r="I55"/>
  <c r="F56"/>
  <c r="G56"/>
  <c r="I56"/>
  <c r="F57"/>
  <c r="G57"/>
  <c r="I57"/>
  <c r="F58"/>
  <c r="G58"/>
  <c r="I58"/>
  <c r="F59"/>
  <c r="G59"/>
  <c r="I59"/>
  <c r="F60"/>
  <c r="G60"/>
  <c r="I60"/>
  <c r="G2"/>
  <c r="H2"/>
  <c r="I2"/>
  <c r="G3"/>
  <c r="H3"/>
  <c r="I3"/>
  <c r="G4"/>
  <c r="H4"/>
  <c r="I4"/>
  <c r="G5"/>
  <c r="H5"/>
  <c r="I5"/>
  <c r="G6"/>
  <c r="H6"/>
  <c r="I6"/>
  <c r="F3"/>
  <c r="F4"/>
  <c r="F5"/>
  <c r="F6"/>
  <c r="F2"/>
  <c r="L32" l="1"/>
  <c r="K22"/>
  <c r="M33" l="1"/>
  <c r="M32"/>
  <c r="O26"/>
  <c r="L22"/>
  <c r="K32"/>
  <c r="K33"/>
  <c r="K20"/>
  <c r="K12"/>
  <c r="L20"/>
  <c r="L33"/>
  <c r="K14"/>
  <c r="K15"/>
  <c r="K13"/>
  <c r="L14"/>
  <c r="L12"/>
  <c r="L15"/>
  <c r="L13"/>
  <c r="P33" l="1"/>
  <c r="P32"/>
</calcChain>
</file>

<file path=xl/sharedStrings.xml><?xml version="1.0" encoding="utf-8"?>
<sst xmlns="http://schemas.openxmlformats.org/spreadsheetml/2006/main" count="59" uniqueCount="41">
  <si>
    <t>Date</t>
  </si>
  <si>
    <t>Mean</t>
  </si>
  <si>
    <t>standard deviation</t>
  </si>
  <si>
    <t xml:space="preserve"> </t>
  </si>
  <si>
    <t>Correlation matrix</t>
  </si>
  <si>
    <t>sp500_ret</t>
  </si>
  <si>
    <t xml:space="preserve">Beta </t>
  </si>
  <si>
    <t>return</t>
  </si>
  <si>
    <t>risk-free</t>
  </si>
  <si>
    <t>market</t>
  </si>
  <si>
    <t>sp500_price</t>
  </si>
  <si>
    <t>Portfolio return</t>
  </si>
  <si>
    <t>portfolio standard deviation</t>
  </si>
  <si>
    <t>Assume</t>
  </si>
  <si>
    <t>risk free rate</t>
  </si>
  <si>
    <t>marekt return</t>
  </si>
  <si>
    <t>CAPM return calculation based on Beta</t>
  </si>
  <si>
    <t>1/3 in each</t>
  </si>
  <si>
    <t>STOCK1_price</t>
  </si>
  <si>
    <t>STOCK2_price</t>
  </si>
  <si>
    <t>STOCK3_price</t>
  </si>
  <si>
    <t>STOCK1_ret</t>
  </si>
  <si>
    <t>STOCK2_ret</t>
  </si>
  <si>
    <t>STOCK3_ret</t>
  </si>
  <si>
    <t>STOCK1</t>
  </si>
  <si>
    <t>STOCK2</t>
  </si>
  <si>
    <t>STOCK3</t>
  </si>
  <si>
    <t>STOCK 1</t>
  </si>
  <si>
    <t>STOCK 2</t>
  </si>
  <si>
    <t>STOCK 3</t>
  </si>
  <si>
    <t>10% stocK 1</t>
  </si>
  <si>
    <t>50% stock 1</t>
  </si>
  <si>
    <t>90% stock 1</t>
  </si>
  <si>
    <t>100% stock 1</t>
  </si>
  <si>
    <t>Portfolio STOCK 1 + STOCK 2</t>
  </si>
  <si>
    <t>Portfolio STOCK 1 + STOCK 2 + STOCK 3</t>
  </si>
  <si>
    <t>weight of each STOCK  - YOUR CHOICE</t>
  </si>
  <si>
    <t>PORTFOLIO RET, STD RESULTS</t>
  </si>
  <si>
    <t>S&amp;P500</t>
  </si>
  <si>
    <t>Portfolio</t>
  </si>
  <si>
    <t>portfolio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</si>
</sst>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6" fillId="34" borderId="0" xfId="0" applyFont="1" applyFill="1" applyAlignment="1">
      <alignment horizontal="center"/>
    </xf>
    <xf numFmtId="0" fontId="0" fillId="34" borderId="0" xfId="0" applyFill="1"/>
    <xf numFmtId="0" fontId="0" fillId="0" borderId="0" xfId="0"/>
    <xf numFmtId="0" fontId="16" fillId="34" borderId="0" xfId="0" applyFont="1" applyFill="1"/>
    <xf numFmtId="0" fontId="16" fillId="35" borderId="0" xfId="0" applyFont="1" applyFill="1" applyAlignment="1">
      <alignment horizontal="center"/>
    </xf>
    <xf numFmtId="0" fontId="16" fillId="35" borderId="0" xfId="0" applyFont="1" applyFill="1"/>
    <xf numFmtId="0" fontId="16" fillId="36" borderId="0" xfId="0" applyFont="1" applyFill="1" applyAlignment="1">
      <alignment horizontal="center"/>
    </xf>
    <xf numFmtId="10" fontId="0" fillId="34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0" fillId="33" borderId="0" xfId="0" applyFill="1"/>
    <xf numFmtId="14" fontId="18" fillId="0" borderId="0" xfId="0" applyNumberFormat="1" applyFont="1" applyAlignment="1">
      <alignment horizontal="center"/>
    </xf>
    <xf numFmtId="0" fontId="16" fillId="37" borderId="0" xfId="0" applyFont="1" applyFill="1" applyAlignment="1">
      <alignment horizontal="center"/>
    </xf>
    <xf numFmtId="0" fontId="0" fillId="37" borderId="0" xfId="0" applyFill="1" applyAlignment="1">
      <alignment horizontal="center"/>
    </xf>
    <xf numFmtId="0" fontId="0" fillId="37" borderId="0" xfId="0" applyFill="1"/>
    <xf numFmtId="0" fontId="0" fillId="36" borderId="0" xfId="0" applyFill="1" applyAlignment="1">
      <alignment horizontal="center"/>
    </xf>
    <xf numFmtId="0" fontId="0" fillId="36" borderId="0" xfId="0" applyFill="1"/>
    <xf numFmtId="10" fontId="0" fillId="37" borderId="0" xfId="0" applyNumberFormat="1" applyFill="1" applyAlignment="1">
      <alignment horizontal="center"/>
    </xf>
    <xf numFmtId="10" fontId="0" fillId="35" borderId="0" xfId="0" applyNumberFormat="1" applyFill="1" applyAlignment="1">
      <alignment horizontal="center"/>
    </xf>
    <xf numFmtId="10" fontId="0" fillId="37" borderId="0" xfId="1" applyNumberFormat="1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10" fontId="0" fillId="38" borderId="0" xfId="1" applyNumberFormat="1" applyFont="1" applyFill="1" applyAlignment="1">
      <alignment horizontal="center"/>
    </xf>
    <xf numFmtId="0" fontId="0" fillId="37" borderId="0" xfId="0" applyFill="1" applyAlignment="1">
      <alignment horizontal="center"/>
    </xf>
    <xf numFmtId="0" fontId="16" fillId="39" borderId="0" xfId="0" applyFont="1" applyFill="1" applyAlignment="1">
      <alignment horizontal="center"/>
    </xf>
    <xf numFmtId="0" fontId="0" fillId="39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40" borderId="0" xfId="0" applyFill="1"/>
    <xf numFmtId="0" fontId="16" fillId="40" borderId="0" xfId="0" applyFont="1" applyFill="1" applyAlignment="1">
      <alignment horizontal="center"/>
    </xf>
    <xf numFmtId="2" fontId="0" fillId="37" borderId="0" xfId="1" applyNumberFormat="1" applyFont="1" applyFill="1" applyAlignment="1">
      <alignment horizontal="center"/>
    </xf>
    <xf numFmtId="2" fontId="0" fillId="39" borderId="0" xfId="43" applyNumberFormat="1" applyFont="1" applyFill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16" fillId="40" borderId="0" xfId="0" applyFont="1" applyFill="1" applyAlignment="1">
      <alignment horizontal="center"/>
    </xf>
    <xf numFmtId="10" fontId="0" fillId="36" borderId="0" xfId="1" applyNumberFormat="1" applyFont="1" applyFill="1" applyAlignment="1">
      <alignment horizontal="center"/>
    </xf>
    <xf numFmtId="10" fontId="0" fillId="36" borderId="0" xfId="0" applyNumberFormat="1" applyFill="1" applyAlignment="1">
      <alignment horizontal="center"/>
    </xf>
    <xf numFmtId="0" fontId="16" fillId="37" borderId="0" xfId="0" applyFont="1" applyFill="1" applyAlignment="1">
      <alignment horizontal="center" wrapText="1"/>
    </xf>
    <xf numFmtId="0" fontId="16" fillId="37" borderId="0" xfId="0" applyFont="1" applyFill="1" applyAlignment="1">
      <alignment horizontal="center" vertical="top" wrapText="1"/>
    </xf>
    <xf numFmtId="164" fontId="0" fillId="39" borderId="0" xfId="43" applyFont="1" applyFill="1" applyAlignment="1">
      <alignment horizontal="center"/>
    </xf>
    <xf numFmtId="0" fontId="0" fillId="0" borderId="0" xfId="0"/>
    <xf numFmtId="14" fontId="0" fillId="0" borderId="0" xfId="0" applyNumberFormat="1"/>
    <xf numFmtId="0" fontId="0" fillId="37" borderId="0" xfId="0" applyFill="1" applyAlignment="1">
      <alignment horizontal="center"/>
    </xf>
    <xf numFmtId="0" fontId="16" fillId="40" borderId="0" xfId="0" applyFont="1" applyFill="1" applyAlignment="1">
      <alignment horizontal="center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6"/>
    <cellStyle name="60% - Accent2" xfId="26" builtinId="36" customBuiltin="1"/>
    <cellStyle name="60% - Accent2 2" xfId="47"/>
    <cellStyle name="60% - Accent3" xfId="30" builtinId="40" customBuiltin="1"/>
    <cellStyle name="60% - Accent3 2" xfId="48"/>
    <cellStyle name="60% - Accent4" xfId="34" builtinId="44" customBuiltin="1"/>
    <cellStyle name="60% - Accent4 2" xfId="49"/>
    <cellStyle name="60% - Accent5" xfId="38" builtinId="48" customBuiltin="1"/>
    <cellStyle name="60% - Accent5 2" xfId="50"/>
    <cellStyle name="60% - Accent6" xfId="42" builtinId="52" customBuiltin="1"/>
    <cellStyle name="60% - Accent6 2" xfId="5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eutral 2" xfId="45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itle 2" xfId="44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smoothMarker"/>
        <c:ser>
          <c:idx val="0"/>
          <c:order val="0"/>
          <c:tx>
            <c:v>SML - Security Market Line</c:v>
          </c:tx>
          <c:xVal>
            <c:strRef>
              <c:f>'risk return template'!$K$32:$O$32</c:f>
              <c:strCache>
                <c:ptCount val="5"/>
                <c:pt idx="3">
                  <c:v>0.00</c:v>
                </c:pt>
                <c:pt idx="4">
                  <c:v>1.00</c:v>
                </c:pt>
              </c:strCache>
            </c:strRef>
          </c:xVal>
          <c:yVal>
            <c:numRef>
              <c:f>'risk return template'!$K$33:$O$33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5E9-4D9A-9E0F-31AFAC0211B6}"/>
            </c:ext>
          </c:extLst>
        </c:ser>
        <c:axId val="125092608"/>
        <c:axId val="125094912"/>
      </c:scatterChart>
      <c:valAx>
        <c:axId val="125092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Stock's</a:t>
                </a:r>
                <a:r>
                  <a:rPr lang="en-US" baseline="0"/>
                  <a:t> Beta</a:t>
                </a:r>
                <a:endParaRPr lang="en-US"/>
              </a:p>
            </c:rich>
          </c:tx>
        </c:title>
        <c:numFmt formatCode="0.00" sourceLinked="1"/>
        <c:majorTickMark val="none"/>
        <c:tickLblPos val="nextTo"/>
        <c:crossAx val="125094912"/>
        <c:crosses val="autoZero"/>
        <c:crossBetween val="midCat"/>
      </c:valAx>
      <c:valAx>
        <c:axId val="125094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Stock's</a:t>
                </a:r>
                <a:r>
                  <a:rPr lang="en-US" baseline="0"/>
                  <a:t> Return</a:t>
                </a:r>
                <a:endParaRPr lang="en-US"/>
              </a:p>
            </c:rich>
          </c:tx>
        </c:title>
        <c:numFmt formatCode="0.00%" sourceLinked="1"/>
        <c:majorTickMark val="none"/>
        <c:tickLblPos val="nextTo"/>
        <c:crossAx val="12509260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34</xdr:row>
      <xdr:rowOff>142875</xdr:rowOff>
    </xdr:from>
    <xdr:to>
      <xdr:col>13</xdr:col>
      <xdr:colOff>123825</xdr:colOff>
      <xdr:row>49</xdr:row>
      <xdr:rowOff>28575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2"/>
  <sheetViews>
    <sheetView tabSelected="1" topLeftCell="D1" workbookViewId="0">
      <selection activeCell="L8" sqref="L8"/>
    </sheetView>
  </sheetViews>
  <sheetFormatPr defaultRowHeight="15"/>
  <cols>
    <col min="1" max="1" width="10.7109375" style="1" customWidth="1"/>
    <col min="2" max="4" width="16" style="1" customWidth="1"/>
    <col min="5" max="5" width="17.42578125" style="4" customWidth="1"/>
    <col min="6" max="9" width="15.28515625" style="1" customWidth="1"/>
    <col min="10" max="10" width="24.7109375" customWidth="1"/>
    <col min="11" max="11" width="22" style="1" customWidth="1"/>
    <col min="12" max="12" width="27.140625" style="1" customWidth="1"/>
    <col min="13" max="13" width="15.42578125" style="1" customWidth="1"/>
    <col min="14" max="14" width="15" customWidth="1"/>
  </cols>
  <sheetData>
    <row r="1" spans="1:16">
      <c r="A1" s="11" t="s">
        <v>0</v>
      </c>
      <c r="B1" s="12" t="s">
        <v>18</v>
      </c>
      <c r="C1" s="12" t="s">
        <v>19</v>
      </c>
      <c r="D1" s="12" t="s">
        <v>20</v>
      </c>
      <c r="E1" s="12" t="s">
        <v>10</v>
      </c>
      <c r="F1" s="22" t="s">
        <v>21</v>
      </c>
      <c r="G1" s="22" t="s">
        <v>22</v>
      </c>
      <c r="H1" s="22" t="s">
        <v>23</v>
      </c>
      <c r="I1" s="22" t="s">
        <v>5</v>
      </c>
      <c r="J1" s="3"/>
      <c r="K1" s="2" t="s">
        <v>24</v>
      </c>
      <c r="L1" s="2" t="s">
        <v>25</v>
      </c>
      <c r="M1" s="2" t="s">
        <v>26</v>
      </c>
    </row>
    <row r="2" spans="1:16">
      <c r="A2" s="42"/>
      <c r="B2" s="41"/>
      <c r="C2" s="41"/>
      <c r="D2" s="41"/>
      <c r="E2" s="41"/>
      <c r="F2" s="23" t="str">
        <f>IFERROR(IF(OR(B3/B2-1),B3/B2-1,""),"")</f>
        <v/>
      </c>
      <c r="G2" s="23" t="str">
        <f t="shared" ref="G2:I6" si="0">IFERROR(IF(OR(C3/C2-1),C3/C2-1,""),"")</f>
        <v/>
      </c>
      <c r="H2" s="23" t="str">
        <f t="shared" si="0"/>
        <v/>
      </c>
      <c r="I2" s="23" t="str">
        <f t="shared" si="0"/>
        <v/>
      </c>
      <c r="J2" s="2" t="s">
        <v>1</v>
      </c>
      <c r="K2" s="9" t="str">
        <f>IFERROR(IF(OR(AVERAGE(F2:F61)&lt;&gt;0,F2),AVERAGE(F2:F61),""),"")</f>
        <v/>
      </c>
      <c r="L2" s="9" t="str">
        <f>IFERROR(IF(OR(AVERAGE(G2:G61)&lt;&gt;0,G2),AVERAGE(G2:G61),""),"")</f>
        <v/>
      </c>
      <c r="M2" s="9" t="str">
        <f>IFERROR(IF(OR(AVERAGE(H2:H61)&lt;&gt;0,H2),AVERAGE(H2:H61),""),"")</f>
        <v/>
      </c>
    </row>
    <row r="3" spans="1:16">
      <c r="A3" s="42"/>
      <c r="B3" s="41"/>
      <c r="C3" s="41"/>
      <c r="D3" s="41"/>
      <c r="E3" s="41"/>
      <c r="F3" s="23" t="str">
        <f t="shared" ref="F3:F7" si="1">IFERROR(IF(OR(B4/B3-1),B4/B3-1,""),"")</f>
        <v/>
      </c>
      <c r="G3" s="23" t="str">
        <f t="shared" si="0"/>
        <v/>
      </c>
      <c r="H3" s="23" t="str">
        <f t="shared" si="0"/>
        <v/>
      </c>
      <c r="I3" s="23" t="str">
        <f t="shared" si="0"/>
        <v/>
      </c>
      <c r="J3" s="5" t="s">
        <v>2</v>
      </c>
      <c r="K3" s="9" t="str">
        <f>IFERROR(IF(OR(STDEV(F2:F61)&lt;&gt;0,F3),STDEV(F2:F61),""),"")</f>
        <v/>
      </c>
      <c r="L3" s="9" t="str">
        <f>IFERROR(IF(OR(STDEV(G2:G61)&lt;&gt;0,G3),STDEV(G2:G61),""),"")</f>
        <v/>
      </c>
      <c r="M3" s="9" t="str">
        <f>IFERROR(IF(OR(STDEV(H2:H61)&lt;&gt;0,H3),STDEV(H2:H61),""),"")</f>
        <v/>
      </c>
    </row>
    <row r="4" spans="1:16">
      <c r="A4" s="42"/>
      <c r="B4" s="41"/>
      <c r="C4" s="41"/>
      <c r="D4" s="41"/>
      <c r="E4" s="41"/>
      <c r="F4" s="23" t="str">
        <f t="shared" si="1"/>
        <v/>
      </c>
      <c r="G4" s="23" t="str">
        <f t="shared" si="0"/>
        <v/>
      </c>
      <c r="H4" s="23" t="str">
        <f t="shared" si="0"/>
        <v/>
      </c>
      <c r="I4" s="23" t="str">
        <f t="shared" si="0"/>
        <v/>
      </c>
    </row>
    <row r="5" spans="1:16">
      <c r="A5" s="42"/>
      <c r="B5" s="41"/>
      <c r="C5" s="41"/>
      <c r="D5" s="41"/>
      <c r="E5" s="41"/>
      <c r="F5" s="23" t="str">
        <f t="shared" si="1"/>
        <v/>
      </c>
      <c r="G5" s="23" t="str">
        <f t="shared" si="0"/>
        <v/>
      </c>
      <c r="H5" s="23" t="str">
        <f t="shared" si="0"/>
        <v/>
      </c>
      <c r="I5" s="23" t="str">
        <f t="shared" si="0"/>
        <v/>
      </c>
      <c r="J5" s="7" t="s">
        <v>4</v>
      </c>
      <c r="K5" s="6" t="s">
        <v>24</v>
      </c>
      <c r="L5" s="6" t="s">
        <v>25</v>
      </c>
      <c r="M5" s="6" t="s">
        <v>26</v>
      </c>
    </row>
    <row r="6" spans="1:16">
      <c r="A6" s="42"/>
      <c r="B6" s="41"/>
      <c r="C6" s="41"/>
      <c r="D6" s="41"/>
      <c r="E6" s="41"/>
      <c r="F6" s="23" t="str">
        <f t="shared" si="1"/>
        <v/>
      </c>
      <c r="G6" s="23" t="str">
        <f t="shared" si="0"/>
        <v/>
      </c>
      <c r="H6" s="23" t="str">
        <f t="shared" si="0"/>
        <v/>
      </c>
      <c r="I6" s="23" t="str">
        <f t="shared" si="0"/>
        <v/>
      </c>
      <c r="J6" s="6" t="s">
        <v>27</v>
      </c>
      <c r="K6" s="10">
        <v>1</v>
      </c>
      <c r="L6" s="10"/>
      <c r="M6" s="10"/>
    </row>
    <row r="7" spans="1:16">
      <c r="A7" s="42"/>
      <c r="B7" s="41"/>
      <c r="C7" s="41"/>
      <c r="D7" s="41"/>
      <c r="E7" s="41"/>
      <c r="F7" s="23" t="str">
        <f t="shared" si="1"/>
        <v/>
      </c>
      <c r="G7" s="23" t="str">
        <f t="shared" ref="G7:G60" si="2">IFERROR(IF(OR(C8/C7-1),C8/C7-1,""),"")</f>
        <v/>
      </c>
      <c r="H7" s="23" t="str">
        <f t="shared" ref="H7:H60" si="3">IFERROR(IF(OR(D8/D7-1),D8/D7-1,""),"")</f>
        <v/>
      </c>
      <c r="I7" s="23" t="str">
        <f t="shared" ref="I7:I60" si="4">IFERROR(IF(OR(E8/E7-1),E8/E7-1,""),"")</f>
        <v/>
      </c>
      <c r="J7" s="6" t="s">
        <v>28</v>
      </c>
      <c r="K7" s="20" t="str">
        <f>IFERROR(IF(OR(CORREL(F2:F61, G2:G61)&lt;&gt;0,F2),CORREL(F2:F61, G2:G61),""),"")</f>
        <v/>
      </c>
      <c r="L7" s="10">
        <v>1</v>
      </c>
      <c r="M7" s="10"/>
    </row>
    <row r="8" spans="1:16">
      <c r="A8" s="42"/>
      <c r="B8" s="41"/>
      <c r="C8" s="41"/>
      <c r="D8" s="41"/>
      <c r="E8" s="41"/>
      <c r="F8" s="23" t="str">
        <f t="shared" ref="F8:F60" si="5">IFERROR(IF(OR(B9/B8-1),B9/B8-1,""),"")</f>
        <v/>
      </c>
      <c r="G8" s="23" t="str">
        <f t="shared" si="2"/>
        <v/>
      </c>
      <c r="H8" s="23" t="str">
        <f t="shared" si="3"/>
        <v/>
      </c>
      <c r="I8" s="23" t="str">
        <f t="shared" si="4"/>
        <v/>
      </c>
      <c r="J8" s="6" t="s">
        <v>29</v>
      </c>
      <c r="K8" s="20" t="str">
        <f>IFERROR(IF(OR(CORREL(F2:F61, H2:H61)&lt;&gt;0,F3),CORREL(F2:F61, H2:H61),""),"")</f>
        <v/>
      </c>
      <c r="L8" s="20" t="str">
        <f>IFERROR(IF(OR(CORREL(G2:G61, H2:H61)&lt;&gt;0,G2),CORREL(G2:G61, H2:H61),""),"")</f>
        <v/>
      </c>
      <c r="M8" s="10">
        <v>1</v>
      </c>
    </row>
    <row r="9" spans="1:16">
      <c r="A9" s="42"/>
      <c r="B9" s="41"/>
      <c r="C9" s="41"/>
      <c r="D9" s="41"/>
      <c r="E9" s="41"/>
      <c r="F9" s="23" t="str">
        <f t="shared" si="5"/>
        <v/>
      </c>
      <c r="G9" s="23" t="str">
        <f t="shared" si="2"/>
        <v/>
      </c>
      <c r="H9" s="23" t="str">
        <f t="shared" si="3"/>
        <v/>
      </c>
      <c r="I9" s="23" t="str">
        <f t="shared" si="4"/>
        <v/>
      </c>
      <c r="J9" s="8"/>
      <c r="K9" s="17"/>
      <c r="L9" s="17"/>
      <c r="M9" s="17"/>
      <c r="N9" s="18"/>
      <c r="O9" s="18"/>
    </row>
    <row r="10" spans="1:16">
      <c r="A10" s="42"/>
      <c r="B10" s="41"/>
      <c r="C10" s="41"/>
      <c r="D10" s="41"/>
      <c r="E10" s="41"/>
      <c r="F10" s="23" t="str">
        <f t="shared" si="5"/>
        <v/>
      </c>
      <c r="G10" s="23" t="str">
        <f t="shared" si="2"/>
        <v/>
      </c>
      <c r="H10" s="23" t="str">
        <f t="shared" si="3"/>
        <v/>
      </c>
      <c r="I10" s="23" t="str">
        <f t="shared" si="4"/>
        <v/>
      </c>
      <c r="J10" s="14"/>
      <c r="K10" s="43" t="s">
        <v>34</v>
      </c>
      <c r="L10" s="43"/>
      <c r="M10" s="15"/>
      <c r="N10" s="16"/>
      <c r="O10" s="16"/>
    </row>
    <row r="11" spans="1:16">
      <c r="A11" s="42"/>
      <c r="B11" s="41"/>
      <c r="C11" s="41"/>
      <c r="D11" s="41"/>
      <c r="E11" s="41"/>
      <c r="F11" s="23" t="str">
        <f t="shared" si="5"/>
        <v/>
      </c>
      <c r="G11" s="23" t="str">
        <f t="shared" si="2"/>
        <v/>
      </c>
      <c r="H11" s="23" t="str">
        <f t="shared" si="3"/>
        <v/>
      </c>
      <c r="I11" s="23" t="str">
        <f t="shared" si="4"/>
        <v/>
      </c>
      <c r="J11" s="14"/>
      <c r="K11" s="14" t="s">
        <v>11</v>
      </c>
      <c r="L11" s="14" t="s">
        <v>12</v>
      </c>
      <c r="M11" s="15"/>
      <c r="N11" s="16"/>
      <c r="O11" s="16"/>
    </row>
    <row r="12" spans="1:16">
      <c r="A12" s="42"/>
      <c r="B12" s="41"/>
      <c r="C12" s="41"/>
      <c r="D12" s="41"/>
      <c r="E12" s="41"/>
      <c r="F12" s="23" t="str">
        <f t="shared" si="5"/>
        <v/>
      </c>
      <c r="G12" s="23" t="str">
        <f t="shared" si="2"/>
        <v/>
      </c>
      <c r="H12" s="23" t="str">
        <f t="shared" si="3"/>
        <v/>
      </c>
      <c r="I12" s="23" t="str">
        <f t="shared" si="4"/>
        <v/>
      </c>
      <c r="J12" s="14" t="s">
        <v>30</v>
      </c>
      <c r="K12" s="21" t="str">
        <f>IFERROR(IF(OR(10%*K2+ 90%*L2),10%*K2+ 90%*L2,""),"")</f>
        <v/>
      </c>
      <c r="L12" s="19" t="str">
        <f>IFERROR(IF(OR(SQRT(10%^2*$K$3^2+90%^2*$L$3^2+2*10%*90%*$K$7*$K$3*$L$3)&lt;&gt;0, $K$2),SQRT(10%^2*$K$3^2+90%^2*$L$3^2+2*10%*90%*$K$7*$K$3*$L$3),""),"")</f>
        <v/>
      </c>
      <c r="M12" s="19"/>
      <c r="N12" s="16"/>
      <c r="O12" s="16"/>
    </row>
    <row r="13" spans="1:16">
      <c r="A13" s="42"/>
      <c r="B13" s="41"/>
      <c r="C13" s="41"/>
      <c r="D13" s="41"/>
      <c r="E13" s="41"/>
      <c r="F13" s="23" t="str">
        <f t="shared" si="5"/>
        <v/>
      </c>
      <c r="G13" s="23" t="str">
        <f t="shared" si="2"/>
        <v/>
      </c>
      <c r="H13" s="23" t="str">
        <f t="shared" si="3"/>
        <v/>
      </c>
      <c r="I13" s="23" t="str">
        <f t="shared" si="4"/>
        <v/>
      </c>
      <c r="J13" s="14" t="s">
        <v>31</v>
      </c>
      <c r="K13" s="21" t="str">
        <f>IFERROR(IF(OR(50%*$K$2+ 50%*$L$2),50%*$K$2+ 50%*$L$2,""),"")</f>
        <v/>
      </c>
      <c r="L13" s="19" t="str">
        <f>IFERROR(IF(OR(SQRT(50%^2*$K$3^2+50%^2*$L$3^2+2*50%*50%*$K$7*$K$3*$L$3)&lt;&gt;0, $K$2),SQRT(50%^2*$K$3^2+50%^2*$L$3^2+2*50%*50%*$K$7*$K$3*$L$3),""),"")</f>
        <v/>
      </c>
      <c r="M13" s="19"/>
      <c r="N13" s="16"/>
      <c r="O13" s="16"/>
    </row>
    <row r="14" spans="1:16">
      <c r="A14" s="42"/>
      <c r="B14" s="41"/>
      <c r="C14" s="41"/>
      <c r="D14" s="41"/>
      <c r="E14" s="41"/>
      <c r="F14" s="23" t="str">
        <f t="shared" si="5"/>
        <v/>
      </c>
      <c r="G14" s="23" t="str">
        <f t="shared" si="2"/>
        <v/>
      </c>
      <c r="H14" s="23" t="str">
        <f t="shared" si="3"/>
        <v/>
      </c>
      <c r="I14" s="23" t="str">
        <f t="shared" si="4"/>
        <v/>
      </c>
      <c r="J14" s="14" t="s">
        <v>32</v>
      </c>
      <c r="K14" s="21" t="str">
        <f>IFERROR(IF(OR(90%*$K$2+ 10%*$L$2),90%*$K$2+ 10%*$L$2,""),"")</f>
        <v/>
      </c>
      <c r="L14" s="19" t="str">
        <f>IFERROR(IF(OR(SQRT(90%^2*$K$3^2+10%^2*$L$3^2+2*90%*10%*$K$7*$K$3*$L$3)&lt;&gt;0, $K$2),SQRT(90%^2*$K$3^2+10%^2*$L$3^2+2*90%*10%*$K$7*$K$3*$L$3),""),"")</f>
        <v/>
      </c>
      <c r="M14" s="19"/>
      <c r="N14" s="16"/>
      <c r="O14" s="16"/>
    </row>
    <row r="15" spans="1:16">
      <c r="A15" s="42"/>
      <c r="B15" s="41"/>
      <c r="C15" s="41"/>
      <c r="D15" s="41"/>
      <c r="E15" s="41"/>
      <c r="F15" s="23" t="str">
        <f t="shared" si="5"/>
        <v/>
      </c>
      <c r="G15" s="23" t="str">
        <f t="shared" si="2"/>
        <v/>
      </c>
      <c r="H15" s="23" t="str">
        <f t="shared" si="3"/>
        <v/>
      </c>
      <c r="I15" s="23" t="str">
        <f t="shared" si="4"/>
        <v/>
      </c>
      <c r="J15" s="14" t="s">
        <v>33</v>
      </c>
      <c r="K15" s="21" t="str">
        <f>IFERROR(IF(OR(100%*$K$2+ 0%*$L$2),100%*$K$2+ 0%*$L$2,""),"")</f>
        <v/>
      </c>
      <c r="L15" s="19" t="str">
        <f>IFERROR(IF(OR(SQRT(100%^2*$K$3^2+0%^2*$L$3^2+2*100%*0%*$K$7*$K$3*$L$3)&lt;&gt;0, $K$2),SQRT(100%^2*$K$3^2+0%^2*$L$3^2+2*100%*0%*$K$7*$K$3*$L$3),""),"")</f>
        <v/>
      </c>
      <c r="M15" s="19"/>
      <c r="N15" s="16"/>
      <c r="O15" s="16"/>
    </row>
    <row r="16" spans="1:16">
      <c r="A16" s="42"/>
      <c r="B16" s="41"/>
      <c r="C16" s="41"/>
      <c r="D16" s="41"/>
      <c r="E16" s="41"/>
      <c r="F16" s="23" t="str">
        <f t="shared" si="5"/>
        <v/>
      </c>
      <c r="G16" s="23" t="str">
        <f t="shared" si="2"/>
        <v/>
      </c>
      <c r="H16" s="23" t="str">
        <f t="shared" si="3"/>
        <v/>
      </c>
      <c r="I16" s="23" t="str">
        <f t="shared" si="4"/>
        <v/>
      </c>
      <c r="J16" s="8"/>
      <c r="K16" s="36"/>
      <c r="L16" s="37"/>
      <c r="M16" s="37"/>
      <c r="N16" s="18"/>
      <c r="O16" s="18"/>
      <c r="P16" s="4"/>
    </row>
    <row r="17" spans="1:16">
      <c r="A17" s="42"/>
      <c r="B17" s="41"/>
      <c r="C17" s="41"/>
      <c r="D17" s="41"/>
      <c r="E17" s="41"/>
      <c r="F17" s="23" t="str">
        <f t="shared" si="5"/>
        <v/>
      </c>
      <c r="G17" s="23" t="str">
        <f t="shared" si="2"/>
        <v/>
      </c>
      <c r="H17" s="23" t="str">
        <f t="shared" si="3"/>
        <v/>
      </c>
      <c r="I17" s="23" t="str">
        <f t="shared" si="4"/>
        <v/>
      </c>
      <c r="J17" s="8"/>
      <c r="K17" s="36"/>
      <c r="L17" s="37"/>
      <c r="M17" s="37"/>
      <c r="N17" s="18"/>
      <c r="O17" s="18"/>
    </row>
    <row r="18" spans="1:16">
      <c r="A18" s="42"/>
      <c r="B18" s="41"/>
      <c r="C18" s="41"/>
      <c r="D18" s="41"/>
      <c r="E18" s="41"/>
      <c r="F18" s="23" t="str">
        <f t="shared" si="5"/>
        <v/>
      </c>
      <c r="G18" s="23" t="str">
        <f t="shared" si="2"/>
        <v/>
      </c>
      <c r="H18" s="23" t="str">
        <f t="shared" si="3"/>
        <v/>
      </c>
      <c r="I18" s="23" t="str">
        <f t="shared" si="4"/>
        <v/>
      </c>
      <c r="J18" s="14"/>
      <c r="K18" s="43" t="s">
        <v>35</v>
      </c>
      <c r="L18" s="43"/>
      <c r="M18" s="24"/>
      <c r="N18" s="16"/>
      <c r="O18" s="16"/>
    </row>
    <row r="19" spans="1:16">
      <c r="A19" s="42"/>
      <c r="B19" s="41"/>
      <c r="C19" s="41"/>
      <c r="D19" s="41"/>
      <c r="E19" s="41"/>
      <c r="F19" s="23" t="str">
        <f t="shared" si="5"/>
        <v/>
      </c>
      <c r="G19" s="23" t="str">
        <f t="shared" si="2"/>
        <v/>
      </c>
      <c r="H19" s="23" t="str">
        <f t="shared" si="3"/>
        <v/>
      </c>
      <c r="I19" s="23" t="str">
        <f t="shared" si="4"/>
        <v/>
      </c>
      <c r="J19" s="14"/>
      <c r="K19" s="14" t="s">
        <v>11</v>
      </c>
      <c r="L19" s="14" t="s">
        <v>12</v>
      </c>
      <c r="M19" s="24"/>
      <c r="N19" s="16"/>
      <c r="O19" s="16"/>
    </row>
    <row r="20" spans="1:16">
      <c r="A20" s="42"/>
      <c r="B20" s="41"/>
      <c r="C20" s="41"/>
      <c r="D20" s="41"/>
      <c r="E20" s="41"/>
      <c r="F20" s="23" t="str">
        <f t="shared" si="5"/>
        <v/>
      </c>
      <c r="G20" s="23" t="str">
        <f t="shared" si="2"/>
        <v/>
      </c>
      <c r="H20" s="23" t="str">
        <f t="shared" si="3"/>
        <v/>
      </c>
      <c r="I20" s="23" t="str">
        <f t="shared" si="4"/>
        <v/>
      </c>
      <c r="J20" s="14" t="s">
        <v>17</v>
      </c>
      <c r="K20" s="21" t="str">
        <f>IFERROR(IF(OR(1/3*K2+ 1/3*L2+1/3*M2),10%*K2+ 90%*L2+1/3*M2,""),"")</f>
        <v/>
      </c>
      <c r="L20" s="19" t="str">
        <f>IFERROR(IF(OR(SQRT(10%^2*$K$3^2+90%^2*$L$3^2+2*10%*90%*$K$7*$K$3*$L$3)&lt;&gt;0, $K$2),SQRT(10%^2*$K$3^2+90%^2*$L$3^2+2*10%*90%*$K$7*$K$3*$L$3),""),"")</f>
        <v/>
      </c>
      <c r="M20" s="19"/>
      <c r="N20" s="16"/>
      <c r="O20" s="16"/>
    </row>
    <row r="21" spans="1:16" ht="30">
      <c r="A21" s="42"/>
      <c r="B21" s="41"/>
      <c r="C21" s="41"/>
      <c r="D21" s="41"/>
      <c r="E21" s="41"/>
      <c r="F21" s="23" t="str">
        <f t="shared" si="5"/>
        <v/>
      </c>
      <c r="G21" s="23" t="str">
        <f t="shared" si="2"/>
        <v/>
      </c>
      <c r="H21" s="23" t="str">
        <f t="shared" si="3"/>
        <v/>
      </c>
      <c r="I21" s="23" t="str">
        <f t="shared" si="4"/>
        <v/>
      </c>
      <c r="J21" s="39" t="s">
        <v>36</v>
      </c>
      <c r="K21" s="21">
        <v>0.1</v>
      </c>
      <c r="L21" s="19">
        <v>0.5</v>
      </c>
      <c r="M21" s="19">
        <v>0.4</v>
      </c>
      <c r="N21" s="16"/>
      <c r="O21" s="16"/>
    </row>
    <row r="22" spans="1:16" ht="30">
      <c r="A22" s="42"/>
      <c r="B22" s="41"/>
      <c r="C22" s="41"/>
      <c r="D22" s="41"/>
      <c r="E22" s="41"/>
      <c r="F22" s="23" t="str">
        <f t="shared" si="5"/>
        <v/>
      </c>
      <c r="G22" s="23" t="str">
        <f t="shared" si="2"/>
        <v/>
      </c>
      <c r="H22" s="23" t="str">
        <f t="shared" si="3"/>
        <v/>
      </c>
      <c r="I22" s="23" t="str">
        <f t="shared" si="4"/>
        <v/>
      </c>
      <c r="J22" s="38" t="s">
        <v>37</v>
      </c>
      <c r="K22" s="21" t="str">
        <f>IFERROR(IF(OR(K21*K2+ L21*L2+M21*M2),K21*K2+ L21*L2+M21*M2,""),"")</f>
        <v/>
      </c>
      <c r="L22" s="19" t="str">
        <f>IFERROR(IF(OR(SQRT(K21^2*K3^2+L21^2*L3^2+M21^2*M3^2+2*K21*L21*K7*K3*L3+2*K21*M21*K8*K3*M3+2*L21*M21*L8*L3*M3)&lt;&gt;0,$K$2),SQRT(K21^2*K3^2+L21^2*L3^2+M21^2*M3^2+2*K21*L21*K7*K3*L3+2*K21*M21*K8*K3*M3+2*L21*M21*L8*L3*M3),""),"")</f>
        <v/>
      </c>
      <c r="M22" s="19"/>
      <c r="N22" s="16"/>
      <c r="O22" s="16"/>
    </row>
    <row r="23" spans="1:16">
      <c r="A23" s="42"/>
      <c r="B23" s="41"/>
      <c r="C23" s="41"/>
      <c r="D23" s="41"/>
      <c r="E23" s="41"/>
      <c r="F23" s="23" t="str">
        <f t="shared" si="5"/>
        <v/>
      </c>
      <c r="G23" s="23" t="str">
        <f t="shared" si="2"/>
        <v/>
      </c>
      <c r="H23" s="23" t="str">
        <f t="shared" si="3"/>
        <v/>
      </c>
      <c r="I23" s="23" t="str">
        <f t="shared" si="4"/>
        <v/>
      </c>
      <c r="J23" s="8" t="s">
        <v>3</v>
      </c>
      <c r="K23" s="36"/>
      <c r="L23" s="37" t="s">
        <v>3</v>
      </c>
      <c r="M23" s="37"/>
      <c r="N23" s="18"/>
      <c r="O23" s="18"/>
    </row>
    <row r="24" spans="1:16">
      <c r="A24" s="42"/>
      <c r="B24" s="41"/>
      <c r="C24" s="41"/>
      <c r="D24" s="41"/>
      <c r="E24" s="41"/>
      <c r="F24" s="23" t="str">
        <f t="shared" si="5"/>
        <v/>
      </c>
      <c r="G24" s="23" t="str">
        <f t="shared" si="2"/>
        <v/>
      </c>
      <c r="H24" s="23" t="str">
        <f t="shared" si="3"/>
        <v/>
      </c>
      <c r="I24" s="23" t="str">
        <f t="shared" si="4"/>
        <v/>
      </c>
    </row>
    <row r="25" spans="1:16">
      <c r="A25" s="42"/>
      <c r="B25" s="41"/>
      <c r="C25" s="41"/>
      <c r="D25" s="41"/>
      <c r="E25" s="41"/>
      <c r="F25" s="23" t="str">
        <f t="shared" si="5"/>
        <v/>
      </c>
      <c r="G25" s="23" t="str">
        <f t="shared" si="2"/>
        <v/>
      </c>
      <c r="H25" s="23" t="str">
        <f t="shared" si="3"/>
        <v/>
      </c>
      <c r="I25" s="23" t="str">
        <f t="shared" si="4"/>
        <v/>
      </c>
      <c r="J25" s="26"/>
      <c r="K25" s="25" t="s">
        <v>24</v>
      </c>
      <c r="L25" s="25" t="s">
        <v>25</v>
      </c>
      <c r="M25" s="25" t="s">
        <v>26</v>
      </c>
      <c r="N25" s="25" t="s">
        <v>38</v>
      </c>
      <c r="O25" s="25" t="s">
        <v>39</v>
      </c>
    </row>
    <row r="26" spans="1:16">
      <c r="A26" s="42"/>
      <c r="B26" s="41"/>
      <c r="C26" s="41"/>
      <c r="D26" s="41"/>
      <c r="E26" s="41"/>
      <c r="F26" s="23" t="str">
        <f t="shared" si="5"/>
        <v/>
      </c>
      <c r="G26" s="23" t="str">
        <f t="shared" si="2"/>
        <v/>
      </c>
      <c r="H26" s="23" t="str">
        <f t="shared" si="3"/>
        <v/>
      </c>
      <c r="I26" s="23" t="str">
        <f t="shared" si="4"/>
        <v/>
      </c>
      <c r="J26" s="25" t="s">
        <v>6</v>
      </c>
      <c r="K26" s="31" t="str">
        <f>IFERROR(IF(OR(SLOPE(F2:F61,$I$2:$I$61)),SLOPE(F2:F61,$I2:$I$61),""),"")</f>
        <v/>
      </c>
      <c r="L26" s="31" t="str">
        <f>IFERROR(IF(OR(SLOPE(G2:G61,$I$2:$I$61)),SLOPE(G2:G61,$I2:$I$61),""),"")</f>
        <v/>
      </c>
      <c r="M26" s="31" t="str">
        <f>IFERROR(IF(OR(SLOPE(H2:H61,$I$2:$I$61)),SLOPE(H2:H61,$I2:$I$61),""),"")</f>
        <v/>
      </c>
      <c r="N26" s="31" t="str">
        <f>IFERROR(IF(OR(SLOPE(I2:I61,$I$2:$I$61)),SLOPE(I2:I61,$I2:$I$61),""),"")</f>
        <v/>
      </c>
      <c r="O26" s="40" t="str">
        <f>IFERROR(IF(OR(K21*K26+ L21*L26+M21*M26),K21*K26+ L21*L26+M21*M26,""),"")</f>
        <v/>
      </c>
    </row>
    <row r="27" spans="1:16">
      <c r="A27" s="42"/>
      <c r="B27" s="41"/>
      <c r="C27" s="41"/>
      <c r="D27" s="41"/>
      <c r="E27" s="41"/>
      <c r="F27" s="23" t="str">
        <f t="shared" si="5"/>
        <v/>
      </c>
      <c r="G27" s="23" t="str">
        <f t="shared" si="2"/>
        <v/>
      </c>
      <c r="H27" s="23" t="str">
        <f t="shared" si="3"/>
        <v/>
      </c>
      <c r="I27" s="23" t="str">
        <f t="shared" si="4"/>
        <v/>
      </c>
    </row>
    <row r="28" spans="1:16">
      <c r="A28" s="42"/>
      <c r="B28" s="41"/>
      <c r="C28" s="41"/>
      <c r="D28" s="41"/>
      <c r="E28" s="41"/>
      <c r="F28" s="23" t="str">
        <f t="shared" si="5"/>
        <v/>
      </c>
      <c r="G28" s="23" t="str">
        <f t="shared" si="2"/>
        <v/>
      </c>
      <c r="H28" s="23" t="str">
        <f t="shared" si="3"/>
        <v/>
      </c>
      <c r="I28" s="23" t="str">
        <f t="shared" si="4"/>
        <v/>
      </c>
      <c r="J28" s="32" t="s">
        <v>13</v>
      </c>
      <c r="K28" s="33" t="s">
        <v>14</v>
      </c>
      <c r="L28" s="34">
        <v>0.02</v>
      </c>
    </row>
    <row r="29" spans="1:16">
      <c r="A29" s="42"/>
      <c r="B29" s="41"/>
      <c r="C29" s="41"/>
      <c r="D29" s="41"/>
      <c r="E29" s="41"/>
      <c r="F29" s="23" t="str">
        <f t="shared" si="5"/>
        <v/>
      </c>
      <c r="G29" s="23" t="str">
        <f t="shared" si="2"/>
        <v/>
      </c>
      <c r="H29" s="23" t="str">
        <f t="shared" si="3"/>
        <v/>
      </c>
      <c r="I29" s="23" t="str">
        <f t="shared" si="4"/>
        <v/>
      </c>
      <c r="J29" s="32" t="s">
        <v>3</v>
      </c>
      <c r="K29" s="33" t="s">
        <v>15</v>
      </c>
      <c r="L29" s="34">
        <v>0.08</v>
      </c>
    </row>
    <row r="30" spans="1:16">
      <c r="A30" s="42"/>
      <c r="B30" s="41"/>
      <c r="C30" s="41"/>
      <c r="D30" s="41"/>
      <c r="E30" s="41"/>
      <c r="F30" s="23" t="str">
        <f t="shared" si="5"/>
        <v/>
      </c>
      <c r="G30" s="23" t="str">
        <f t="shared" si="2"/>
        <v/>
      </c>
      <c r="H30" s="23" t="str">
        <f t="shared" si="3"/>
        <v/>
      </c>
      <c r="I30" s="23" t="str">
        <f t="shared" si="4"/>
        <v/>
      </c>
      <c r="J30" s="44" t="s">
        <v>16</v>
      </c>
      <c r="K30" s="44"/>
      <c r="L30" s="44"/>
      <c r="M30" s="44"/>
      <c r="N30" s="44"/>
      <c r="O30" s="44"/>
      <c r="P30" s="28"/>
    </row>
    <row r="31" spans="1:16">
      <c r="A31" s="42"/>
      <c r="B31" s="41"/>
      <c r="C31" s="41"/>
      <c r="D31" s="41"/>
      <c r="E31" s="41"/>
      <c r="F31" s="23" t="str">
        <f t="shared" si="5"/>
        <v/>
      </c>
      <c r="G31" s="23" t="str">
        <f t="shared" si="2"/>
        <v/>
      </c>
      <c r="H31" s="23" t="str">
        <f t="shared" si="3"/>
        <v/>
      </c>
      <c r="I31" s="23" t="str">
        <f t="shared" si="4"/>
        <v/>
      </c>
      <c r="J31" s="28"/>
      <c r="K31" s="29" t="s">
        <v>27</v>
      </c>
      <c r="L31" s="29" t="s">
        <v>28</v>
      </c>
      <c r="M31" s="29" t="s">
        <v>29</v>
      </c>
      <c r="N31" s="29" t="s">
        <v>8</v>
      </c>
      <c r="O31" s="29" t="s">
        <v>9</v>
      </c>
      <c r="P31" s="35" t="s">
        <v>40</v>
      </c>
    </row>
    <row r="32" spans="1:16">
      <c r="A32" s="42"/>
      <c r="B32" s="41"/>
      <c r="C32" s="41"/>
      <c r="D32" s="41"/>
      <c r="E32" s="41"/>
      <c r="F32" s="23" t="str">
        <f t="shared" si="5"/>
        <v/>
      </c>
      <c r="G32" s="23" t="str">
        <f t="shared" si="2"/>
        <v/>
      </c>
      <c r="H32" s="23" t="str">
        <f t="shared" si="3"/>
        <v/>
      </c>
      <c r="I32" s="23" t="str">
        <f t="shared" si="4"/>
        <v/>
      </c>
      <c r="J32" s="29" t="s">
        <v>6</v>
      </c>
      <c r="K32" s="30" t="str">
        <f>IFERROR(IF(OR(K26),K26,""),"")</f>
        <v/>
      </c>
      <c r="L32" s="30" t="str">
        <f t="shared" ref="L32:M32" si="6">IFERROR(IF(OR(L26),L26,""),"")</f>
        <v/>
      </c>
      <c r="M32" s="30" t="str">
        <f t="shared" si="6"/>
        <v/>
      </c>
      <c r="N32" s="30">
        <v>0</v>
      </c>
      <c r="O32" s="30">
        <v>1</v>
      </c>
      <c r="P32" s="30" t="str">
        <f>IFERROR(IF(OR(O26),O26,""),"")</f>
        <v/>
      </c>
    </row>
    <row r="33" spans="1:16">
      <c r="A33" s="42"/>
      <c r="B33" s="41"/>
      <c r="C33" s="41"/>
      <c r="D33" s="41"/>
      <c r="E33" s="41"/>
      <c r="F33" s="23" t="str">
        <f t="shared" si="5"/>
        <v/>
      </c>
      <c r="G33" s="23" t="str">
        <f t="shared" si="2"/>
        <v/>
      </c>
      <c r="H33" s="23" t="str">
        <f t="shared" si="3"/>
        <v/>
      </c>
      <c r="I33" s="23" t="str">
        <f t="shared" si="4"/>
        <v/>
      </c>
      <c r="J33" s="29" t="s">
        <v>7</v>
      </c>
      <c r="K33" s="21" t="str">
        <f>IFERROR(IF(OR($L$28+K26*($L$29-$L$28)),$L28+K26*($L$29-$L$28),""),"")</f>
        <v/>
      </c>
      <c r="L33" s="21" t="str">
        <f t="shared" ref="L33:M33" si="7">IFERROR(IF(OR($L$28+L26*($L$29-$L$28)),$L28+L26*($L$29-$L$28),""),"")</f>
        <v/>
      </c>
      <c r="M33" s="21" t="str">
        <f t="shared" si="7"/>
        <v/>
      </c>
      <c r="N33" s="21">
        <f>IFERROR(IF(OR($L$28+N32*($L$29-$L$28)),$L28+N32*($L$29-$L$28),""),"")</f>
        <v>0.02</v>
      </c>
      <c r="O33" s="21">
        <f>IFERROR(IF(OR($L$28+O32*($L$29-$L$28)),$L28+O32*($L$29-$L$28),""),"")</f>
        <v>0.08</v>
      </c>
      <c r="P33" s="21" t="str">
        <f>IFERROR(IF(OR($L$28+O26*($L$29-$L$28)),$L28+O26*($L$29-$L$28),""),"")</f>
        <v/>
      </c>
    </row>
    <row r="34" spans="1:16">
      <c r="A34" s="42"/>
      <c r="B34" s="41"/>
      <c r="C34" s="41"/>
      <c r="D34" s="41"/>
      <c r="E34" s="41"/>
      <c r="F34" s="23" t="str">
        <f t="shared" si="5"/>
        <v/>
      </c>
      <c r="G34" s="23" t="str">
        <f t="shared" si="2"/>
        <v/>
      </c>
      <c r="H34" s="23" t="str">
        <f t="shared" si="3"/>
        <v/>
      </c>
      <c r="I34" s="23" t="str">
        <f t="shared" si="4"/>
        <v/>
      </c>
    </row>
    <row r="35" spans="1:16">
      <c r="A35" s="42"/>
      <c r="B35" s="41"/>
      <c r="C35" s="41"/>
      <c r="D35" s="41"/>
      <c r="E35" s="41"/>
      <c r="F35" s="23" t="str">
        <f t="shared" si="5"/>
        <v/>
      </c>
      <c r="G35" s="23" t="str">
        <f t="shared" si="2"/>
        <v/>
      </c>
      <c r="H35" s="23" t="str">
        <f t="shared" si="3"/>
        <v/>
      </c>
      <c r="I35" s="23" t="str">
        <f t="shared" si="4"/>
        <v/>
      </c>
    </row>
    <row r="36" spans="1:16">
      <c r="A36" s="42"/>
      <c r="B36" s="41"/>
      <c r="C36" s="41"/>
      <c r="D36" s="41"/>
      <c r="E36" s="41"/>
      <c r="F36" s="23" t="str">
        <f t="shared" si="5"/>
        <v/>
      </c>
      <c r="G36" s="23" t="str">
        <f t="shared" si="2"/>
        <v/>
      </c>
      <c r="H36" s="23" t="str">
        <f t="shared" si="3"/>
        <v/>
      </c>
      <c r="I36" s="23" t="str">
        <f t="shared" si="4"/>
        <v/>
      </c>
    </row>
    <row r="37" spans="1:16">
      <c r="A37" s="42"/>
      <c r="B37" s="41"/>
      <c r="C37" s="41"/>
      <c r="D37" s="41"/>
      <c r="E37" s="41"/>
      <c r="F37" s="23" t="str">
        <f t="shared" si="5"/>
        <v/>
      </c>
      <c r="G37" s="23" t="str">
        <f t="shared" si="2"/>
        <v/>
      </c>
      <c r="H37" s="23" t="str">
        <f t="shared" si="3"/>
        <v/>
      </c>
      <c r="I37" s="23" t="str">
        <f t="shared" si="4"/>
        <v/>
      </c>
    </row>
    <row r="38" spans="1:16">
      <c r="A38" s="42"/>
      <c r="B38" s="41"/>
      <c r="C38" s="41"/>
      <c r="D38" s="41"/>
      <c r="E38" s="41"/>
      <c r="F38" s="23" t="str">
        <f t="shared" si="5"/>
        <v/>
      </c>
      <c r="G38" s="23" t="str">
        <f t="shared" si="2"/>
        <v/>
      </c>
      <c r="H38" s="23" t="str">
        <f t="shared" si="3"/>
        <v/>
      </c>
      <c r="I38" s="23" t="str">
        <f t="shared" si="4"/>
        <v/>
      </c>
    </row>
    <row r="39" spans="1:16">
      <c r="A39" s="42"/>
      <c r="B39" s="41"/>
      <c r="C39" s="41"/>
      <c r="D39" s="41"/>
      <c r="E39" s="41"/>
      <c r="F39" s="23" t="str">
        <f t="shared" si="5"/>
        <v/>
      </c>
      <c r="G39" s="23" t="str">
        <f t="shared" si="2"/>
        <v/>
      </c>
      <c r="H39" s="23" t="str">
        <f t="shared" si="3"/>
        <v/>
      </c>
      <c r="I39" s="23" t="str">
        <f t="shared" si="4"/>
        <v/>
      </c>
    </row>
    <row r="40" spans="1:16">
      <c r="A40" s="42"/>
      <c r="B40" s="41"/>
      <c r="C40" s="41"/>
      <c r="D40" s="41"/>
      <c r="E40" s="41"/>
      <c r="F40" s="23" t="str">
        <f t="shared" si="5"/>
        <v/>
      </c>
      <c r="G40" s="23" t="str">
        <f t="shared" si="2"/>
        <v/>
      </c>
      <c r="H40" s="23" t="str">
        <f t="shared" si="3"/>
        <v/>
      </c>
      <c r="I40" s="23" t="str">
        <f t="shared" si="4"/>
        <v/>
      </c>
      <c r="K40" s="27"/>
    </row>
    <row r="41" spans="1:16">
      <c r="A41" s="42"/>
      <c r="B41" s="41"/>
      <c r="C41" s="41"/>
      <c r="D41" s="41"/>
      <c r="E41" s="41"/>
      <c r="F41" s="23" t="str">
        <f t="shared" si="5"/>
        <v/>
      </c>
      <c r="G41" s="23" t="str">
        <f t="shared" si="2"/>
        <v/>
      </c>
      <c r="H41" s="23" t="str">
        <f t="shared" si="3"/>
        <v/>
      </c>
      <c r="I41" s="23" t="str">
        <f t="shared" si="4"/>
        <v/>
      </c>
      <c r="K41" s="27"/>
    </row>
    <row r="42" spans="1:16">
      <c r="A42" s="42"/>
      <c r="B42" s="41"/>
      <c r="C42" s="41"/>
      <c r="D42" s="41"/>
      <c r="E42" s="41"/>
      <c r="F42" s="23" t="str">
        <f t="shared" si="5"/>
        <v/>
      </c>
      <c r="G42" s="23" t="str">
        <f t="shared" si="2"/>
        <v/>
      </c>
      <c r="H42" s="23" t="str">
        <f t="shared" si="3"/>
        <v/>
      </c>
      <c r="I42" s="23" t="str">
        <f t="shared" si="4"/>
        <v/>
      </c>
    </row>
    <row r="43" spans="1:16">
      <c r="A43" s="42"/>
      <c r="B43" s="41"/>
      <c r="C43" s="41"/>
      <c r="D43" s="41"/>
      <c r="E43" s="41"/>
      <c r="F43" s="23" t="str">
        <f t="shared" si="5"/>
        <v/>
      </c>
      <c r="G43" s="23" t="str">
        <f t="shared" si="2"/>
        <v/>
      </c>
      <c r="H43" s="23" t="str">
        <f t="shared" si="3"/>
        <v/>
      </c>
      <c r="I43" s="23" t="str">
        <f t="shared" si="4"/>
        <v/>
      </c>
    </row>
    <row r="44" spans="1:16">
      <c r="A44" s="42"/>
      <c r="B44" s="41"/>
      <c r="C44" s="41"/>
      <c r="D44" s="41"/>
      <c r="E44" s="41"/>
      <c r="F44" s="23" t="str">
        <f t="shared" si="5"/>
        <v/>
      </c>
      <c r="G44" s="23" t="str">
        <f t="shared" si="2"/>
        <v/>
      </c>
      <c r="H44" s="23" t="str">
        <f t="shared" si="3"/>
        <v/>
      </c>
      <c r="I44" s="23" t="str">
        <f t="shared" si="4"/>
        <v/>
      </c>
    </row>
    <row r="45" spans="1:16">
      <c r="A45" s="42"/>
      <c r="B45" s="41"/>
      <c r="C45" s="41"/>
      <c r="D45" s="41"/>
      <c r="E45" s="41"/>
      <c r="F45" s="23" t="str">
        <f t="shared" si="5"/>
        <v/>
      </c>
      <c r="G45" s="23" t="str">
        <f t="shared" si="2"/>
        <v/>
      </c>
      <c r="H45" s="23" t="str">
        <f t="shared" si="3"/>
        <v/>
      </c>
      <c r="I45" s="23" t="str">
        <f t="shared" si="4"/>
        <v/>
      </c>
    </row>
    <row r="46" spans="1:16">
      <c r="A46" s="42"/>
      <c r="B46" s="41"/>
      <c r="C46" s="41"/>
      <c r="D46" s="41"/>
      <c r="E46" s="41"/>
      <c r="F46" s="23" t="str">
        <f t="shared" si="5"/>
        <v/>
      </c>
      <c r="G46" s="23" t="str">
        <f t="shared" si="2"/>
        <v/>
      </c>
      <c r="H46" s="23" t="str">
        <f t="shared" si="3"/>
        <v/>
      </c>
      <c r="I46" s="23" t="str">
        <f t="shared" si="4"/>
        <v/>
      </c>
    </row>
    <row r="47" spans="1:16">
      <c r="A47" s="42"/>
      <c r="B47" s="41"/>
      <c r="C47" s="41"/>
      <c r="D47" s="41"/>
      <c r="E47" s="41"/>
      <c r="F47" s="23" t="str">
        <f t="shared" si="5"/>
        <v/>
      </c>
      <c r="G47" s="23" t="str">
        <f t="shared" si="2"/>
        <v/>
      </c>
      <c r="H47" s="23" t="str">
        <f t="shared" si="3"/>
        <v/>
      </c>
      <c r="I47" s="23" t="str">
        <f t="shared" si="4"/>
        <v/>
      </c>
    </row>
    <row r="48" spans="1:16">
      <c r="A48" s="42"/>
      <c r="B48" s="41"/>
      <c r="C48" s="41"/>
      <c r="D48" s="41"/>
      <c r="E48" s="41"/>
      <c r="F48" s="23" t="str">
        <f t="shared" si="5"/>
        <v/>
      </c>
      <c r="G48" s="23" t="str">
        <f t="shared" si="2"/>
        <v/>
      </c>
      <c r="H48" s="23" t="str">
        <f t="shared" si="3"/>
        <v/>
      </c>
      <c r="I48" s="23" t="str">
        <f t="shared" si="4"/>
        <v/>
      </c>
    </row>
    <row r="49" spans="1:9">
      <c r="A49" s="42"/>
      <c r="B49" s="41"/>
      <c r="C49" s="41"/>
      <c r="D49" s="41"/>
      <c r="E49" s="41"/>
      <c r="F49" s="23" t="str">
        <f t="shared" si="5"/>
        <v/>
      </c>
      <c r="G49" s="23" t="str">
        <f t="shared" si="2"/>
        <v/>
      </c>
      <c r="H49" s="23" t="str">
        <f t="shared" si="3"/>
        <v/>
      </c>
      <c r="I49" s="23" t="str">
        <f t="shared" si="4"/>
        <v/>
      </c>
    </row>
    <row r="50" spans="1:9">
      <c r="A50" s="42"/>
      <c r="B50" s="41"/>
      <c r="C50" s="41"/>
      <c r="D50" s="41"/>
      <c r="E50" s="41"/>
      <c r="F50" s="23" t="str">
        <f t="shared" si="5"/>
        <v/>
      </c>
      <c r="G50" s="23" t="str">
        <f t="shared" si="2"/>
        <v/>
      </c>
      <c r="H50" s="23" t="str">
        <f t="shared" si="3"/>
        <v/>
      </c>
      <c r="I50" s="23" t="str">
        <f t="shared" si="4"/>
        <v/>
      </c>
    </row>
    <row r="51" spans="1:9">
      <c r="A51" s="42"/>
      <c r="B51" s="41"/>
      <c r="C51" s="41"/>
      <c r="D51" s="41"/>
      <c r="E51" s="41"/>
      <c r="F51" s="23" t="str">
        <f t="shared" si="5"/>
        <v/>
      </c>
      <c r="G51" s="23" t="str">
        <f t="shared" si="2"/>
        <v/>
      </c>
      <c r="H51" s="23" t="str">
        <f t="shared" si="3"/>
        <v/>
      </c>
      <c r="I51" s="23" t="str">
        <f t="shared" si="4"/>
        <v/>
      </c>
    </row>
    <row r="52" spans="1:9">
      <c r="A52" s="42"/>
      <c r="B52" s="41"/>
      <c r="C52" s="41"/>
      <c r="D52" s="41"/>
      <c r="E52" s="41"/>
      <c r="F52" s="23" t="str">
        <f t="shared" si="5"/>
        <v/>
      </c>
      <c r="G52" s="23" t="str">
        <f t="shared" si="2"/>
        <v/>
      </c>
      <c r="H52" s="23" t="str">
        <f t="shared" si="3"/>
        <v/>
      </c>
      <c r="I52" s="23" t="str">
        <f t="shared" si="4"/>
        <v/>
      </c>
    </row>
    <row r="53" spans="1:9">
      <c r="A53" s="42"/>
      <c r="B53" s="41"/>
      <c r="C53" s="41"/>
      <c r="D53" s="41"/>
      <c r="E53" s="41"/>
      <c r="F53" s="23" t="str">
        <f t="shared" si="5"/>
        <v/>
      </c>
      <c r="G53" s="23" t="str">
        <f t="shared" si="2"/>
        <v/>
      </c>
      <c r="H53" s="23" t="str">
        <f t="shared" si="3"/>
        <v/>
      </c>
      <c r="I53" s="23" t="str">
        <f t="shared" si="4"/>
        <v/>
      </c>
    </row>
    <row r="54" spans="1:9">
      <c r="A54" s="42"/>
      <c r="B54" s="41"/>
      <c r="C54" s="41"/>
      <c r="D54" s="41"/>
      <c r="E54" s="41"/>
      <c r="F54" s="23" t="str">
        <f t="shared" si="5"/>
        <v/>
      </c>
      <c r="G54" s="23" t="str">
        <f t="shared" si="2"/>
        <v/>
      </c>
      <c r="H54" s="23" t="str">
        <f t="shared" si="3"/>
        <v/>
      </c>
      <c r="I54" s="23" t="str">
        <f t="shared" si="4"/>
        <v/>
      </c>
    </row>
    <row r="55" spans="1:9">
      <c r="A55" s="42"/>
      <c r="B55" s="41"/>
      <c r="C55" s="41"/>
      <c r="D55" s="41"/>
      <c r="E55" s="41"/>
      <c r="F55" s="23" t="str">
        <f t="shared" si="5"/>
        <v/>
      </c>
      <c r="G55" s="23" t="str">
        <f t="shared" si="2"/>
        <v/>
      </c>
      <c r="H55" s="23" t="str">
        <f t="shared" si="3"/>
        <v/>
      </c>
      <c r="I55" s="23" t="str">
        <f t="shared" si="4"/>
        <v/>
      </c>
    </row>
    <row r="56" spans="1:9">
      <c r="A56" s="42"/>
      <c r="B56" s="41"/>
      <c r="C56" s="41"/>
      <c r="D56" s="41"/>
      <c r="E56" s="41"/>
      <c r="F56" s="23" t="str">
        <f t="shared" si="5"/>
        <v/>
      </c>
      <c r="G56" s="23" t="str">
        <f t="shared" si="2"/>
        <v/>
      </c>
      <c r="H56" s="23" t="str">
        <f t="shared" si="3"/>
        <v/>
      </c>
      <c r="I56" s="23" t="str">
        <f t="shared" si="4"/>
        <v/>
      </c>
    </row>
    <row r="57" spans="1:9">
      <c r="A57" s="42"/>
      <c r="B57" s="41"/>
      <c r="C57" s="41"/>
      <c r="D57" s="41"/>
      <c r="E57" s="41"/>
      <c r="F57" s="23" t="str">
        <f t="shared" si="5"/>
        <v/>
      </c>
      <c r="G57" s="23" t="str">
        <f t="shared" si="2"/>
        <v/>
      </c>
      <c r="H57" s="23" t="str">
        <f t="shared" si="3"/>
        <v/>
      </c>
      <c r="I57" s="23" t="str">
        <f t="shared" si="4"/>
        <v/>
      </c>
    </row>
    <row r="58" spans="1:9">
      <c r="A58" s="42"/>
      <c r="B58" s="41"/>
      <c r="C58" s="41"/>
      <c r="D58" s="41"/>
      <c r="E58" s="41"/>
      <c r="F58" s="23" t="str">
        <f t="shared" si="5"/>
        <v/>
      </c>
      <c r="G58" s="23" t="str">
        <f t="shared" si="2"/>
        <v/>
      </c>
      <c r="H58" s="23" t="str">
        <f t="shared" si="3"/>
        <v/>
      </c>
      <c r="I58" s="23" t="str">
        <f t="shared" si="4"/>
        <v/>
      </c>
    </row>
    <row r="59" spans="1:9">
      <c r="A59" s="42"/>
      <c r="B59" s="41"/>
      <c r="C59" s="41"/>
      <c r="D59" s="41"/>
      <c r="E59" s="41"/>
      <c r="F59" s="23" t="str">
        <f t="shared" si="5"/>
        <v/>
      </c>
      <c r="G59" s="23" t="str">
        <f t="shared" si="2"/>
        <v/>
      </c>
      <c r="H59" s="23" t="str">
        <f t="shared" si="3"/>
        <v/>
      </c>
      <c r="I59" s="23" t="str">
        <f t="shared" si="4"/>
        <v/>
      </c>
    </row>
    <row r="60" spans="1:9">
      <c r="A60" s="42"/>
      <c r="B60" s="41"/>
      <c r="C60" s="41"/>
      <c r="D60" s="41"/>
      <c r="E60" s="41"/>
      <c r="F60" s="23" t="str">
        <f t="shared" si="5"/>
        <v/>
      </c>
      <c r="G60" s="23" t="str">
        <f t="shared" si="2"/>
        <v/>
      </c>
      <c r="H60" s="23" t="str">
        <f t="shared" si="3"/>
        <v/>
      </c>
      <c r="I60" s="23" t="str">
        <f t="shared" si="4"/>
        <v/>
      </c>
    </row>
    <row r="61" spans="1:9">
      <c r="A61" s="42"/>
      <c r="B61" s="41"/>
      <c r="C61" s="41"/>
      <c r="D61" s="41"/>
      <c r="E61" s="41"/>
      <c r="F61" s="23" t="s">
        <v>3</v>
      </c>
      <c r="G61" s="23" t="s">
        <v>3</v>
      </c>
      <c r="H61" s="23" t="s">
        <v>3</v>
      </c>
      <c r="I61" s="23" t="s">
        <v>3</v>
      </c>
    </row>
    <row r="62" spans="1:9">
      <c r="A62" s="13"/>
      <c r="E62" s="41"/>
    </row>
  </sheetData>
  <mergeCells count="3">
    <mergeCell ref="K10:L10"/>
    <mergeCell ref="J30:O30"/>
    <mergeCell ref="K18:L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risk return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caoxi</cp:lastModifiedBy>
  <dcterms:created xsi:type="dcterms:W3CDTF">2017-04-20T20:05:01Z</dcterms:created>
  <dcterms:modified xsi:type="dcterms:W3CDTF">2021-04-16T06:06:39Z</dcterms:modified>
</cp:coreProperties>
</file>